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00" i="1" l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<sst xmlns="http://schemas.openxmlformats.org/spreadsheetml/2006/main" count="516" uniqueCount="397">
  <si>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</si>
  <si>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</si>
  <si>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</si>
  <si>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ΠΟΛΥΤΕΚΝΟΙ ΜΕ ΕΜΠΕΙΡΙΑ</t>
  </si>
  <si>
    <t>ΔΕ ΚΑΤΑΜΕΤΡΗΤΩΝ (ΘΕΣΗ 400)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</si>
  <si>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</si>
  <si>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</si>
  <si>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</si>
  <si>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</si>
  <si>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</si>
  <si>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</si>
  <si>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</si>
  <si>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</si>
  <si>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ΜΑΚΡΗΣ</t>
  </si>
  <si>
    <t>ΦΙΛΙΠΠΟΣ</t>
  </si>
  <si>
    <t>ΓΕΩΡΓΙΟΣ</t>
  </si>
  <si>
    <t>ΑΚ673637</t>
  </si>
  <si>
    <t>1081,3</t>
  </si>
  <si>
    <t>1899,3</t>
  </si>
  <si>
    <t>ΑΝΤΩΝΟΠΟΥΛΟΥ</t>
  </si>
  <si>
    <t>ΝΙΚΟΛΙΤΣΑ</t>
  </si>
  <si>
    <t>ΜΙΧΑΗΛ</t>
  </si>
  <si>
    <t>ΑΗ707748</t>
  </si>
  <si>
    <t>1039,5</t>
  </si>
  <si>
    <t>1797,5</t>
  </si>
  <si>
    <t>ΕΥΑΓΓΕΛΟΠΟΥΛΟΣ</t>
  </si>
  <si>
    <t>ΠΟΛΥΧΡΟΝΗΣ</t>
  </si>
  <si>
    <t>ΑΙ318395</t>
  </si>
  <si>
    <t>1028,5</t>
  </si>
  <si>
    <t>1716,5</t>
  </si>
  <si>
    <t>ΚΑΡΑΜΑΝΩΛΗ</t>
  </si>
  <si>
    <t>ΕΙΡΗΝΗ</t>
  </si>
  <si>
    <t>ΑΡΙΣΤΕΙΔΗΣ</t>
  </si>
  <si>
    <t>ΑΜ738282</t>
  </si>
  <si>
    <t>918,5</t>
  </si>
  <si>
    <t>1676,5</t>
  </si>
  <si>
    <t>ΚΟΥΤΟΥΠΗ</t>
  </si>
  <si>
    <t>ΣΤΑΥΡΟΥΛΑ</t>
  </si>
  <si>
    <t>ΗΛΙΑΣ</t>
  </si>
  <si>
    <t>Τ391861</t>
  </si>
  <si>
    <t>962,5</t>
  </si>
  <si>
    <t>1632,5</t>
  </si>
  <si>
    <t>ΒΑΣΣΗΣ</t>
  </si>
  <si>
    <t>ΚΩΝΣΤΑΝΤΙΝΟΣ</t>
  </si>
  <si>
    <t>ΣΠΥΡΙΔΩΝ</t>
  </si>
  <si>
    <t>ΑΚ462807</t>
  </si>
  <si>
    <t>ΚΑΣΤΑΝΑΣ</t>
  </si>
  <si>
    <t>ΝΙΚΟΛΑΟΣ</t>
  </si>
  <si>
    <t>ΜΙΛΤΙΑΔΗΣ</t>
  </si>
  <si>
    <t>Χ696620</t>
  </si>
  <si>
    <t>971,3</t>
  </si>
  <si>
    <t>1589,3</t>
  </si>
  <si>
    <t>ΒΑΤΗΣ</t>
  </si>
  <si>
    <t>ΣΤΥΛΙΑΝΟΣ ΕΥΣΤΡΑΤΙΟΣ</t>
  </si>
  <si>
    <t>ΖΑΦΕΙΡΙΟΣ</t>
  </si>
  <si>
    <t>ΑΝΤΥΠΑ</t>
  </si>
  <si>
    <t>ΝΕΚΤΑΡΙΑ</t>
  </si>
  <si>
    <t>ΧΑΡΑΛΑΜΠΟΣ</t>
  </si>
  <si>
    <t>Χ838712</t>
  </si>
  <si>
    <t>ΓΑΛΑΝΗ</t>
  </si>
  <si>
    <t>ΣΤΕΦΑΝΙΑ</t>
  </si>
  <si>
    <t>ΑΗ820410</t>
  </si>
  <si>
    <t>ΞΑΝΘΟΠΟΥΛΟΥ</t>
  </si>
  <si>
    <t>ΜΑΡΙΑ</t>
  </si>
  <si>
    <t>ΑΚ865453</t>
  </si>
  <si>
    <t>ΜΑΝΙΑ</t>
  </si>
  <si>
    <t>ΝΑΟΥΜ</t>
  </si>
  <si>
    <t>Σ984222</t>
  </si>
  <si>
    <t>ΚΑΣΤΑΝΑ</t>
  </si>
  <si>
    <t>ΕΛΕΝΗ</t>
  </si>
  <si>
    <t>ΑΚ656288</t>
  </si>
  <si>
    <t>ΠΑΝΑΓΙΩΤΟΠΟΥΛΟΥ</t>
  </si>
  <si>
    <t>ΦΙΛΑΝΘΗ</t>
  </si>
  <si>
    <t>ΙΩΑΝΝΗΣ</t>
  </si>
  <si>
    <t>ΑΑ31501017</t>
  </si>
  <si>
    <t>885,5</t>
  </si>
  <si>
    <t>1503,5</t>
  </si>
  <si>
    <t>ΘΕΟΚΛΗΣ ΑΝΑΣΤΑΣΙΟΣ</t>
  </si>
  <si>
    <t>841,5</t>
  </si>
  <si>
    <t>1499,5</t>
  </si>
  <si>
    <t>ΣΕΙΤΑΝΗ</t>
  </si>
  <si>
    <t>ΑΝΤΩΝΙΑ</t>
  </si>
  <si>
    <t>ΑΖ761191</t>
  </si>
  <si>
    <t>852,5</t>
  </si>
  <si>
    <t>1490,5</t>
  </si>
  <si>
    <t>ΞΕΝΟΣ ΠΥΤΟΥΡΟΦΑΟΣ</t>
  </si>
  <si>
    <t>ΘΕΟΔΩΡΟΣ</t>
  </si>
  <si>
    <t>ΔΗΜΗΤΡΙΟΣ</t>
  </si>
  <si>
    <t>ΑΑ036270</t>
  </si>
  <si>
    <t>830,5</t>
  </si>
  <si>
    <t>1488,5</t>
  </si>
  <si>
    <t>ΜΑΚΚΑΣ</t>
  </si>
  <si>
    <t>ΑΛΕΞΙΟΣ</t>
  </si>
  <si>
    <t>ΑΜ632400</t>
  </si>
  <si>
    <t>1470,5</t>
  </si>
  <si>
    <t>ΤΣΑΖΗ</t>
  </si>
  <si>
    <t>ΓΕΩΡΓΙΑ</t>
  </si>
  <si>
    <t>ΑΑ768541</t>
  </si>
  <si>
    <t>1061,5</t>
  </si>
  <si>
    <t>1464,5</t>
  </si>
  <si>
    <t>ΣΚΟΥΜΠΑΣ</t>
  </si>
  <si>
    <t>ΑΙ502391</t>
  </si>
  <si>
    <t>ΠΑΠΑΒΑΣΙΛΕΙΟΥ</t>
  </si>
  <si>
    <t>ΠΑΝΑΓΙΩΤΑ</t>
  </si>
  <si>
    <t>ΘΕΟΔΟΣΙΟΣ</t>
  </si>
  <si>
    <t>ΑΙ187207</t>
  </si>
  <si>
    <t>401-400</t>
  </si>
  <si>
    <t>ΚΟΥΛΟΥ</t>
  </si>
  <si>
    <t>ΧΡΙΣΤΙΝΑ</t>
  </si>
  <si>
    <t>ΑΗ997521</t>
  </si>
  <si>
    <t>808,5</t>
  </si>
  <si>
    <t>1426,5</t>
  </si>
  <si>
    <t>ΔΡΑΜΠΑΛΟΥ</t>
  </si>
  <si>
    <t>ΠΑΥΛΟΣ</t>
  </si>
  <si>
    <t>Χ863389</t>
  </si>
  <si>
    <t>ΠΑΝΟΥ</t>
  </si>
  <si>
    <t>ΕΥΓΕΝΙΑ</t>
  </si>
  <si>
    <t>ΑΕ596367</t>
  </si>
  <si>
    <t>ΠΑΠΑΣΤΑΥΡΟΥ</t>
  </si>
  <si>
    <t>ΝΙΚΗ</t>
  </si>
  <si>
    <t>Φ331235</t>
  </si>
  <si>
    <t>ΚΑΡΑΧΡΗΣΤΟΥ</t>
  </si>
  <si>
    <t>ΑΓΓΕΛΙΚΗ</t>
  </si>
  <si>
    <t>ΑΒ199154</t>
  </si>
  <si>
    <t>400-401</t>
  </si>
  <si>
    <t>ΚΟΡΔΑ</t>
  </si>
  <si>
    <t>ΠΗΝΕΛΟΠΗ</t>
  </si>
  <si>
    <t>Τ265604</t>
  </si>
  <si>
    <t>ΣΤΑΘΟΠΟΥΛΟΣ</t>
  </si>
  <si>
    <t>Χ296477</t>
  </si>
  <si>
    <t>778,8</t>
  </si>
  <si>
    <t>1396,8</t>
  </si>
  <si>
    <t>ΓΕΩΡΓΟΥΛΑΣ</t>
  </si>
  <si>
    <t>ΧΡΗΣΤΟΣ</t>
  </si>
  <si>
    <t>Χ980464</t>
  </si>
  <si>
    <t>896,5</t>
  </si>
  <si>
    <t>1395,5</t>
  </si>
  <si>
    <t>ΦΑΡΖΑΛΙΕΒΑ</t>
  </si>
  <si>
    <t>ΝΙΓΙΑΡ</t>
  </si>
  <si>
    <t>ΒΑΓΚΙΦ</t>
  </si>
  <si>
    <t>ΑΗ128657</t>
  </si>
  <si>
    <t>ΜΠΙΤΟΥ</t>
  </si>
  <si>
    <t>ΕΥΑΓΓΕΛΟΣ</t>
  </si>
  <si>
    <t>ΑΜ832200</t>
  </si>
  <si>
    <t>ΑΓΓΕΛΟΠΟΥΛΟΥ</t>
  </si>
  <si>
    <t>ΕΛΕΣΑ</t>
  </si>
  <si>
    <t>ΑΑ031122</t>
  </si>
  <si>
    <t>929,5</t>
  </si>
  <si>
    <t>1349,5</t>
  </si>
  <si>
    <t>ΠΑΡΔΑΛΗΣ</t>
  </si>
  <si>
    <t>ΣΩΤΗΡΙΟΣ</t>
  </si>
  <si>
    <t>ΑΗ802953</t>
  </si>
  <si>
    <t>ΒΑΣΙΛΕΙΟΥ</t>
  </si>
  <si>
    <t>ΑΜ639464</t>
  </si>
  <si>
    <t>687,5</t>
  </si>
  <si>
    <t>1325,5</t>
  </si>
  <si>
    <t>ΕΥΓΕΝΙΚΟΥ</t>
  </si>
  <si>
    <t>ΑΡΓΥΡΩ</t>
  </si>
  <si>
    <t>ΧΡΙΣΤΟΔΟΥΛΟΣ</t>
  </si>
  <si>
    <t>ΑΑ470348</t>
  </si>
  <si>
    <t>ΜΗΤΡΟΠΟΥΛΟΣ</t>
  </si>
  <si>
    <t>ΒΑΣΙΛΗΣ</t>
  </si>
  <si>
    <t>ΑΕ701712</t>
  </si>
  <si>
    <t>ΑΡΙΣΤΕΑ</t>
  </si>
  <si>
    <t>ΕΥΘΥΜΙΟΣ</t>
  </si>
  <si>
    <t>ΑΒ326375</t>
  </si>
  <si>
    <t>999,9</t>
  </si>
  <si>
    <t>1300,9</t>
  </si>
  <si>
    <t>ΠΕΤΤΑ</t>
  </si>
  <si>
    <t>ΜΑΡΙΑΝΝΑ</t>
  </si>
  <si>
    <t>ΑΝΑΣΤΑΣΙΟΣ</t>
  </si>
  <si>
    <t>ΑΖ719898</t>
  </si>
  <si>
    <t>1288,5</t>
  </si>
  <si>
    <t>ΛΑΜΠΡΟΥΣΗ</t>
  </si>
  <si>
    <t>ΕΥΑΓΓΕΛΙΑ</t>
  </si>
  <si>
    <t>ΑΙ805913</t>
  </si>
  <si>
    <t>ΛΑΜΠΡΑΚΗΣ</t>
  </si>
  <si>
    <t>ΗΡΑΚΛΗΣ</t>
  </si>
  <si>
    <t>ΑΗ460896</t>
  </si>
  <si>
    <t>1271,5</t>
  </si>
  <si>
    <t>ΤΡΟΥΠΗ</t>
  </si>
  <si>
    <t>ΣΟΦΙΑ</t>
  </si>
  <si>
    <t>ΑΑ349062</t>
  </si>
  <si>
    <t>1258,5</t>
  </si>
  <si>
    <t>ΤΖΕΚΑΚΗΣ</t>
  </si>
  <si>
    <t>ΕΜΜΑΝΟΥΗΛ</t>
  </si>
  <si>
    <t>ΑΚ535045</t>
  </si>
  <si>
    <t>599,5</t>
  </si>
  <si>
    <t>1257,5</t>
  </si>
  <si>
    <t>ΖΑΦΕΙΡΗ</t>
  </si>
  <si>
    <t>Χ874327</t>
  </si>
  <si>
    <t>863,5</t>
  </si>
  <si>
    <t>1256,5</t>
  </si>
  <si>
    <t>ΝΙΚΟΛΟΥΔΗ</t>
  </si>
  <si>
    <t>ΕΜΜΑΝΟΥΕΛΑ</t>
  </si>
  <si>
    <t>ΑΒ481093</t>
  </si>
  <si>
    <t>ΠΑΠΑΔΟΜΑΝΩΛΑΚΗ</t>
  </si>
  <si>
    <t>ΤΑΤΙΑΝΗ</t>
  </si>
  <si>
    <t>ΑΡΤΕΜΙΟΣ</t>
  </si>
  <si>
    <t>ΑΒ569023</t>
  </si>
  <si>
    <t>984,5</t>
  </si>
  <si>
    <t>1244,5</t>
  </si>
  <si>
    <t>ΣΟΥΛΔΑΤΟΥ</t>
  </si>
  <si>
    <t>ΝΙΚΟΛΕΤΑ</t>
  </si>
  <si>
    <t>ΠΕΤΡΟΣ</t>
  </si>
  <si>
    <t>ΑΗ605090</t>
  </si>
  <si>
    <t>731,5</t>
  </si>
  <si>
    <t>1228,5</t>
  </si>
  <si>
    <t>ΤΣΑΛΑΜΙΔΑ</t>
  </si>
  <si>
    <t>ΚΑΛΛΙΝΙΚΗ</t>
  </si>
  <si>
    <t>Χ295908</t>
  </si>
  <si>
    <t>ΦΟΥΣΕΚΗ</t>
  </si>
  <si>
    <t>ΑΝΑΣΤΑΣΙΑ</t>
  </si>
  <si>
    <t>Χ147586</t>
  </si>
  <si>
    <t>ΣΠΑΘΑΡΟΥ</t>
  </si>
  <si>
    <t>ΟΛΓΑ</t>
  </si>
  <si>
    <t>ΑΝ017624</t>
  </si>
  <si>
    <t>720,5</t>
  </si>
  <si>
    <t>1175,5</t>
  </si>
  <si>
    <t>ΜΑΛΑΓΚΟΝΙΑΡΗ</t>
  </si>
  <si>
    <t>ΑΖ213580</t>
  </si>
  <si>
    <t>ΡΟΙΔΟΥ</t>
  </si>
  <si>
    <t>ΠΑΣΧΑΛΙΑ</t>
  </si>
  <si>
    <t>ΑΒ717801</t>
  </si>
  <si>
    <t>1140,5</t>
  </si>
  <si>
    <t>ΚΡΙΝΗ</t>
  </si>
  <si>
    <t>ΑΕ270198</t>
  </si>
  <si>
    <t>1139,5</t>
  </si>
  <si>
    <t>ΑΠΟΣΤΟΛΑΚΗΣ</t>
  </si>
  <si>
    <t>ΣΤΕΦΑΝΟΣ</t>
  </si>
  <si>
    <t>ΑΗ766003</t>
  </si>
  <si>
    <t>ΚΥΡΙΤΣΗΣ</t>
  </si>
  <si>
    <t>ΑΜ603028</t>
  </si>
  <si>
    <t>854,7</t>
  </si>
  <si>
    <t>1129,7</t>
  </si>
  <si>
    <t>ΠΛΙΑΤΣΙΚΑ</t>
  </si>
  <si>
    <t>Χ040267</t>
  </si>
  <si>
    <t>742,5</t>
  </si>
  <si>
    <t>1129,5</t>
  </si>
  <si>
    <t>ΨΩΙΝΟΥ</t>
  </si>
  <si>
    <t>ΜΑΥΡΟΕΙΔΗΣ</t>
  </si>
  <si>
    <t>ΑΑ425855</t>
  </si>
  <si>
    <t>753,5</t>
  </si>
  <si>
    <t>1119,5</t>
  </si>
  <si>
    <t>ΑΛΜΠΑΝΗ</t>
  </si>
  <si>
    <t>ΑΒ767168</t>
  </si>
  <si>
    <t>1117,5</t>
  </si>
  <si>
    <t>ΖΕΡΝΙΩΤΗ</t>
  </si>
  <si>
    <t>Χ295710</t>
  </si>
  <si>
    <t>739,2</t>
  </si>
  <si>
    <t>1096,2</t>
  </si>
  <si>
    <t>ΟΥΡΑΝΙΑ</t>
  </si>
  <si>
    <t>Χ147588</t>
  </si>
  <si>
    <t>1095,5</t>
  </si>
  <si>
    <t>ΚΟΛΟΚΟΤΡΩΝΗ</t>
  </si>
  <si>
    <t>ΠΑΝΑΓΙΩΤΗΣ</t>
  </si>
  <si>
    <t>Φ304252</t>
  </si>
  <si>
    <t>ΚΑΛΟΜΟΙΡΑ</t>
  </si>
  <si>
    <t>ΑΗ234910</t>
  </si>
  <si>
    <t>1091,5</t>
  </si>
  <si>
    <t>ΠΑΡΑΓΥΙΟΥ</t>
  </si>
  <si>
    <t>ΔΗΜΗΤΡΑ</t>
  </si>
  <si>
    <t>ΑΕ434770</t>
  </si>
  <si>
    <t>ΣΤΡΑΒΟΚΕΦΑΛΟΥ</t>
  </si>
  <si>
    <t>ΕΥΣΤΑΘΙΑ</t>
  </si>
  <si>
    <t>ΒΛΑΣΗΣ</t>
  </si>
  <si>
    <t>Χ698106</t>
  </si>
  <si>
    <t>ΑΠΟΣΤΟΛΑΚΗ</t>
  </si>
  <si>
    <t>ΑΗ766005</t>
  </si>
  <si>
    <t>1006,5</t>
  </si>
  <si>
    <t>1076,5</t>
  </si>
  <si>
    <t>ΜΑΜΑΣΟΥΛΑΣ</t>
  </si>
  <si>
    <t>Χ147839</t>
  </si>
  <si>
    <t>ΜΟΥΡΤΖΟΥ</t>
  </si>
  <si>
    <t>ΑΘΗΝΑ</t>
  </si>
  <si>
    <t>ΑΖ049439</t>
  </si>
  <si>
    <t>ΣΙΜΟΥ</t>
  </si>
  <si>
    <t>ΕΡΑΣΜΙΑ</t>
  </si>
  <si>
    <t>Χ710499</t>
  </si>
  <si>
    <t>862,4</t>
  </si>
  <si>
    <t>1067,4</t>
  </si>
  <si>
    <t>ΧΟΥΛΙΤΟΥΔΗ</t>
  </si>
  <si>
    <t>ΒΑΣΙΛΙΚΗ</t>
  </si>
  <si>
    <t>ΑΘΑΝΑΣΙΟΣ</t>
  </si>
  <si>
    <t>ΑΜ073699</t>
  </si>
  <si>
    <t>ΑΗ766004</t>
  </si>
  <si>
    <t>ΔΕΡΒΙΣΗΣ</t>
  </si>
  <si>
    <t>ΣΤΕΡΓΙΟΣ</t>
  </si>
  <si>
    <t>Χ815407</t>
  </si>
  <si>
    <t>ΔΗΜΟΠΟΥΛΟΣ</t>
  </si>
  <si>
    <t>ΑΖ701173</t>
  </si>
  <si>
    <t>ΖΑΡΟΜΑΝΤΑΛΟΥ</t>
  </si>
  <si>
    <t>ΑΝΔΡΟΜΑΧΗ</t>
  </si>
  <si>
    <t>Χ114391</t>
  </si>
  <si>
    <t>ΧΡΙΣΤΟΓΙΑΝΝΟΠΟΥΛΟΥ</t>
  </si>
  <si>
    <t>ΑΚ064119</t>
  </si>
  <si>
    <t>874,5</t>
  </si>
  <si>
    <t>1000,5</t>
  </si>
  <si>
    <t>ΚΟΥΚΟΥΜΗ</t>
  </si>
  <si>
    <t>ΣΑΡΑΝΤΟΣ</t>
  </si>
  <si>
    <t>Τ416336</t>
  </si>
  <si>
    <t>999,5</t>
  </si>
  <si>
    <t>ΓΡΥΛΑΚΗ</t>
  </si>
  <si>
    <t xml:space="preserve">ΒΑΣΙΛΙΚΗ </t>
  </si>
  <si>
    <t>ΑΝ074175</t>
  </si>
  <si>
    <t>996,5</t>
  </si>
  <si>
    <t>ΠΑΠΑΓΙΑΝΝΗΣ</t>
  </si>
  <si>
    <t>ΑΝ093859</t>
  </si>
  <si>
    <t>ΧΑΤΖΗΠΕΤΡΟΥ</t>
  </si>
  <si>
    <t>Χ688204</t>
  </si>
  <si>
    <t>ΖΟΥΡΙΔΑΚΗ</t>
  </si>
  <si>
    <t>ΑΝΝΑ</t>
  </si>
  <si>
    <t>ΑΒ189289</t>
  </si>
  <si>
    <t>ΜΠΟΓΔΑΝΟΣ</t>
  </si>
  <si>
    <t>ΑΚ909914</t>
  </si>
  <si>
    <t>ΠΑΠΑΔΟΜΑΝΩΛΑΚΗΣ</t>
  </si>
  <si>
    <t>ΚΥΡΙΑΚΟΣ</t>
  </si>
  <si>
    <t>ΑΙ115987</t>
  </si>
  <si>
    <t xml:space="preserve">Φραγκιουδακη </t>
  </si>
  <si>
    <t xml:space="preserve">Νόρμα Ζωή </t>
  </si>
  <si>
    <t xml:space="preserve">Ιωάννης </t>
  </si>
  <si>
    <t>ΑΖ970033</t>
  </si>
  <si>
    <t>933,5</t>
  </si>
  <si>
    <t>ΔΗΜΗΤΡΟΠΟΥΛΟΣ</t>
  </si>
  <si>
    <t>ΑΒ199488</t>
  </si>
  <si>
    <t>ΚΑΓΙΟΓΛΟΥ</t>
  </si>
  <si>
    <t>ΑΘΑΝΑΣΙΑ</t>
  </si>
  <si>
    <t>ΑΠΟΣΤΟΛΟΣ</t>
  </si>
  <si>
    <t>Χ549247</t>
  </si>
  <si>
    <t>889,9</t>
  </si>
  <si>
    <t>919,9</t>
  </si>
  <si>
    <t>ΤΟΥΛΑ</t>
  </si>
  <si>
    <t>ΙΩΑΝΝΑ</t>
  </si>
  <si>
    <t>ΑΙ414386</t>
  </si>
  <si>
    <t>ΡΟΥΜΠΑΤΗΣ</t>
  </si>
  <si>
    <t>ΑΛΕΞΑΝΔΡΟΣ</t>
  </si>
  <si>
    <t>ΑΙ607131</t>
  </si>
  <si>
    <t>ΑΝΤΩΝΙΑΔΟΥ</t>
  </si>
  <si>
    <t>ΦΛΩΡΑ</t>
  </si>
  <si>
    <t>Φ340724</t>
  </si>
  <si>
    <t>893,5</t>
  </si>
  <si>
    <t>ΤΑΜΠΑΚΗ</t>
  </si>
  <si>
    <t>Σ795240</t>
  </si>
  <si>
    <t>819,5</t>
  </si>
  <si>
    <t>889,5</t>
  </si>
  <si>
    <t>ΦΡΑΓΚΑΚΗ</t>
  </si>
  <si>
    <t>ΚΑΛΛΙΟΠΗ</t>
  </si>
  <si>
    <t>ΑΝΔΡΕΑΣ</t>
  </si>
  <si>
    <t>ΑΙ951878</t>
  </si>
  <si>
    <t>ΚΟΝΤΟΥΛΗ</t>
  </si>
  <si>
    <t>ΒΑΣΙΛΕΙΟΣ</t>
  </si>
  <si>
    <t>ΑΒ233179</t>
  </si>
  <si>
    <t>ΚΑΜΜΕΝΟΥ</t>
  </si>
  <si>
    <t>ΧΑΡΙΚΛΕΙΑ</t>
  </si>
  <si>
    <t>ΚΟΣΜΑΣ</t>
  </si>
  <si>
    <t>Φ461511</t>
  </si>
  <si>
    <t>732,6</t>
  </si>
  <si>
    <t>846,6</t>
  </si>
  <si>
    <t>ΣΑΛΩΜΙΔΟΥ</t>
  </si>
  <si>
    <t>ΣΙΜΕΛΑ</t>
  </si>
  <si>
    <t>ΔΗΜΟΣΘΕΝΗΣ</t>
  </si>
  <si>
    <t>ΑΗ534521</t>
  </si>
  <si>
    <t>792,5</t>
  </si>
  <si>
    <t>ΓΕΩΡΓΙΟΥ</t>
  </si>
  <si>
    <t>ΒΙΡΓΙΝΙΑ</t>
  </si>
  <si>
    <t>ΑΒ854923</t>
  </si>
  <si>
    <t>ΨΑΡΡΑ</t>
  </si>
  <si>
    <t>ΑΛΕΞΑΝΔΡΑ</t>
  </si>
  <si>
    <t>ΑΖ290529</t>
  </si>
  <si>
    <t>ΜΟΡΦΩΝΙΟΣ</t>
  </si>
  <si>
    <t>ΣΥΜΕΩΝ</t>
  </si>
  <si>
    <t>ΑΖ944756</t>
  </si>
  <si>
    <t>ΜΑΙΝΑΣ</t>
  </si>
  <si>
    <t>ΑΖ523755</t>
  </si>
  <si>
    <t>ΧΑΛΙΛΟΠΟΥΛΟΣ</t>
  </si>
  <si>
    <t>ΑΑ096515</t>
  </si>
  <si>
    <t>668,8</t>
  </si>
  <si>
    <t>698,8</t>
  </si>
  <si>
    <t>ΕΞΑΡΧΟΣ</t>
  </si>
  <si>
    <t>ΓΙΩΡΓΟΣ</t>
  </si>
  <si>
    <t>ΑΝΤΩΝΙΟΣ</t>
  </si>
  <si>
    <t>Τ105142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</si>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</sst>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821</v>
      </c>
      <c r="C8" t="s">
        <v>13</v>
      </c>
      <c r="D8" t="s">
        <v>14</v>
      </c>
      <c r="E8" t="s">
        <v>15</v>
      </c>
      <c r="F8" t="s">
        <v>16</v>
      </c>
      <c r="G8" t="str">
        <f>"200801008699"</f>
        <v>200801008699</v>
      </c>
      <c r="H8" t="s">
        <v>17</v>
      </c>
      <c r="I8">
        <v>150</v>
      </c>
      <c r="J8">
        <v>50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1</v>
      </c>
      <c r="W8" t="s">
        <v>18</v>
      </c>
    </row>
    <row r="9" spans="1:23" x14ac:dyDescent="0.25">
      <c r="H9">
        <v>400</v>
      </c>
    </row>
    <row r="10" spans="1:23" x14ac:dyDescent="0.25">
      <c r="A10">
        <v>2</v>
      </c>
      <c r="B10">
        <v>767</v>
      </c>
      <c r="C10" t="s">
        <v>19</v>
      </c>
      <c r="D10" t="s">
        <v>20</v>
      </c>
      <c r="E10" t="s">
        <v>21</v>
      </c>
      <c r="F10" t="s">
        <v>22</v>
      </c>
      <c r="G10" t="str">
        <f>"00200041"</f>
        <v>00200041</v>
      </c>
      <c r="H10" t="s">
        <v>23</v>
      </c>
      <c r="I10">
        <v>0</v>
      </c>
      <c r="J10">
        <v>70</v>
      </c>
      <c r="K10">
        <v>0</v>
      </c>
      <c r="L10">
        <v>70</v>
      </c>
      <c r="M10">
        <v>30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1</v>
      </c>
      <c r="W10" t="s">
        <v>24</v>
      </c>
    </row>
    <row r="11" spans="1:23" x14ac:dyDescent="0.25">
      <c r="H11">
        <v>400</v>
      </c>
    </row>
    <row r="12" spans="1:23" x14ac:dyDescent="0.25">
      <c r="A12">
        <v>3</v>
      </c>
      <c r="B12">
        <v>212</v>
      </c>
      <c r="C12" t="s">
        <v>25</v>
      </c>
      <c r="D12" t="s">
        <v>26</v>
      </c>
      <c r="E12" t="s">
        <v>15</v>
      </c>
      <c r="F12" t="s">
        <v>27</v>
      </c>
      <c r="G12" t="str">
        <f>"200801005746"</f>
        <v>200801005746</v>
      </c>
      <c r="H12" t="s">
        <v>28</v>
      </c>
      <c r="I12">
        <v>0</v>
      </c>
      <c r="J12">
        <v>70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1</v>
      </c>
      <c r="W12" t="s">
        <v>29</v>
      </c>
    </row>
    <row r="13" spans="1:23" x14ac:dyDescent="0.25">
      <c r="H13">
        <v>400</v>
      </c>
    </row>
    <row r="14" spans="1:23" x14ac:dyDescent="0.25">
      <c r="A14">
        <v>4</v>
      </c>
      <c r="B14">
        <v>1828</v>
      </c>
      <c r="C14" t="s">
        <v>30</v>
      </c>
      <c r="D14" t="s">
        <v>31</v>
      </c>
      <c r="E14" t="s">
        <v>32</v>
      </c>
      <c r="F14" t="s">
        <v>33</v>
      </c>
      <c r="G14" t="str">
        <f>"200712004144"</f>
        <v>200712004144</v>
      </c>
      <c r="H14" t="s">
        <v>34</v>
      </c>
      <c r="I14">
        <v>0</v>
      </c>
      <c r="J14">
        <v>70</v>
      </c>
      <c r="K14">
        <v>50</v>
      </c>
      <c r="L14">
        <v>50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1</v>
      </c>
      <c r="W14" t="s">
        <v>35</v>
      </c>
    </row>
    <row r="15" spans="1:23" x14ac:dyDescent="0.25">
      <c r="H15">
        <v>400</v>
      </c>
    </row>
    <row r="16" spans="1:23" x14ac:dyDescent="0.25">
      <c r="A16">
        <v>5</v>
      </c>
      <c r="B16">
        <v>553</v>
      </c>
      <c r="C16" t="s">
        <v>36</v>
      </c>
      <c r="D16" t="s">
        <v>37</v>
      </c>
      <c r="E16" t="s">
        <v>38</v>
      </c>
      <c r="F16" t="s">
        <v>39</v>
      </c>
      <c r="G16" t="str">
        <f>"00202323"</f>
        <v>00202323</v>
      </c>
      <c r="H16" t="s">
        <v>40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70</v>
      </c>
      <c r="S16">
        <v>490</v>
      </c>
      <c r="T16">
        <v>0</v>
      </c>
      <c r="V16">
        <v>1</v>
      </c>
      <c r="W16" t="s">
        <v>41</v>
      </c>
    </row>
    <row r="17" spans="1:23" x14ac:dyDescent="0.25">
      <c r="H17">
        <v>400</v>
      </c>
    </row>
    <row r="18" spans="1:23" x14ac:dyDescent="0.25">
      <c r="A18">
        <v>6</v>
      </c>
      <c r="B18">
        <v>1333</v>
      </c>
      <c r="C18" t="s">
        <v>42</v>
      </c>
      <c r="D18" t="s">
        <v>43</v>
      </c>
      <c r="E18" t="s">
        <v>44</v>
      </c>
      <c r="F18" t="s">
        <v>45</v>
      </c>
      <c r="G18" t="str">
        <f>"00217364"</f>
        <v>00217364</v>
      </c>
      <c r="H18">
        <v>1023</v>
      </c>
      <c r="I18">
        <v>0</v>
      </c>
      <c r="J18">
        <v>70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71</v>
      </c>
      <c r="S18">
        <v>497</v>
      </c>
      <c r="T18">
        <v>0</v>
      </c>
      <c r="V18">
        <v>1</v>
      </c>
      <c r="W18">
        <v>1590</v>
      </c>
    </row>
    <row r="19" spans="1:23" x14ac:dyDescent="0.25">
      <c r="H19">
        <v>400</v>
      </c>
    </row>
    <row r="20" spans="1:23" x14ac:dyDescent="0.25">
      <c r="A20">
        <v>7</v>
      </c>
      <c r="B20">
        <v>604</v>
      </c>
      <c r="C20" t="s">
        <v>46</v>
      </c>
      <c r="D20" t="s">
        <v>47</v>
      </c>
      <c r="E20" t="s">
        <v>48</v>
      </c>
      <c r="F20" t="s">
        <v>49</v>
      </c>
      <c r="G20" t="str">
        <f>"201410003525"</f>
        <v>201410003525</v>
      </c>
      <c r="H20" t="s">
        <v>50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1</v>
      </c>
      <c r="W20" t="s">
        <v>51</v>
      </c>
    </row>
    <row r="21" spans="1:23" x14ac:dyDescent="0.25">
      <c r="H21">
        <v>400</v>
      </c>
    </row>
    <row r="22" spans="1:23" x14ac:dyDescent="0.25">
      <c r="A22">
        <v>8</v>
      </c>
      <c r="B22">
        <v>825</v>
      </c>
      <c r="C22" t="s">
        <v>52</v>
      </c>
      <c r="D22" t="s">
        <v>53</v>
      </c>
      <c r="E22" t="s">
        <v>54</v>
      </c>
      <c r="F22">
        <v>81697</v>
      </c>
      <c r="G22" t="str">
        <f>"201405001278"</f>
        <v>201405001278</v>
      </c>
      <c r="H22">
        <v>913</v>
      </c>
      <c r="I22">
        <v>0</v>
      </c>
      <c r="J22">
        <v>70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1</v>
      </c>
      <c r="W22">
        <v>1571</v>
      </c>
    </row>
    <row r="23" spans="1:23" x14ac:dyDescent="0.25">
      <c r="H23">
        <v>400</v>
      </c>
    </row>
    <row r="24" spans="1:23" x14ac:dyDescent="0.25">
      <c r="A24">
        <v>9</v>
      </c>
      <c r="B24">
        <v>1887</v>
      </c>
      <c r="C24" t="s">
        <v>55</v>
      </c>
      <c r="D24" t="s">
        <v>56</v>
      </c>
      <c r="E24" t="s">
        <v>57</v>
      </c>
      <c r="F24" t="s">
        <v>58</v>
      </c>
      <c r="G24" t="str">
        <f>"201406010374"</f>
        <v>201406010374</v>
      </c>
      <c r="H24">
        <v>759</v>
      </c>
      <c r="I24">
        <v>150</v>
      </c>
      <c r="J24">
        <v>30</v>
      </c>
      <c r="K24">
        <v>30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1</v>
      </c>
      <c r="W24">
        <v>1557</v>
      </c>
    </row>
    <row r="25" spans="1:23" x14ac:dyDescent="0.25">
      <c r="H25">
        <v>400</v>
      </c>
    </row>
    <row r="26" spans="1:23" x14ac:dyDescent="0.25">
      <c r="A26">
        <v>10</v>
      </c>
      <c r="B26">
        <v>114</v>
      </c>
      <c r="C26" t="s">
        <v>59</v>
      </c>
      <c r="D26" t="s">
        <v>60</v>
      </c>
      <c r="E26" t="s">
        <v>15</v>
      </c>
      <c r="F26" t="s">
        <v>61</v>
      </c>
      <c r="G26" t="str">
        <f>"00217716"</f>
        <v>00217716</v>
      </c>
      <c r="H26">
        <v>1100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58</v>
      </c>
      <c r="S26">
        <v>406</v>
      </c>
      <c r="T26">
        <v>0</v>
      </c>
      <c r="V26">
        <v>1</v>
      </c>
      <c r="W26">
        <v>1536</v>
      </c>
    </row>
    <row r="27" spans="1:23" x14ac:dyDescent="0.25">
      <c r="H27">
        <v>400</v>
      </c>
    </row>
    <row r="28" spans="1:23" x14ac:dyDescent="0.25">
      <c r="A28">
        <v>11</v>
      </c>
      <c r="B28">
        <v>270</v>
      </c>
      <c r="C28" t="s">
        <v>62</v>
      </c>
      <c r="D28" t="s">
        <v>63</v>
      </c>
      <c r="E28" t="s">
        <v>21</v>
      </c>
      <c r="F28" t="s">
        <v>64</v>
      </c>
      <c r="G28" t="str">
        <f>"201402005934"</f>
        <v>201402005934</v>
      </c>
      <c r="H28">
        <v>946</v>
      </c>
      <c r="I28">
        <v>0</v>
      </c>
      <c r="J28">
        <v>70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72</v>
      </c>
      <c r="S28">
        <v>504</v>
      </c>
      <c r="T28">
        <v>0</v>
      </c>
      <c r="V28">
        <v>1</v>
      </c>
      <c r="W28">
        <v>1520</v>
      </c>
    </row>
    <row r="29" spans="1:23" x14ac:dyDescent="0.25">
      <c r="H29">
        <v>400</v>
      </c>
    </row>
    <row r="30" spans="1:23" x14ac:dyDescent="0.25">
      <c r="A30">
        <v>12</v>
      </c>
      <c r="B30">
        <v>1770</v>
      </c>
      <c r="C30" t="s">
        <v>65</v>
      </c>
      <c r="D30" t="s">
        <v>63</v>
      </c>
      <c r="E30" t="s">
        <v>66</v>
      </c>
      <c r="F30" t="s">
        <v>67</v>
      </c>
      <c r="G30" t="str">
        <f>"201402010711"</f>
        <v>201402010711</v>
      </c>
      <c r="H30">
        <v>902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1</v>
      </c>
      <c r="W30">
        <v>1520</v>
      </c>
    </row>
    <row r="31" spans="1:23" x14ac:dyDescent="0.25">
      <c r="H31">
        <v>400</v>
      </c>
    </row>
    <row r="32" spans="1:23" x14ac:dyDescent="0.25">
      <c r="A32">
        <v>13</v>
      </c>
      <c r="B32">
        <v>1854</v>
      </c>
      <c r="C32" t="s">
        <v>68</v>
      </c>
      <c r="D32" t="s">
        <v>69</v>
      </c>
      <c r="E32" t="s">
        <v>48</v>
      </c>
      <c r="F32" t="s">
        <v>70</v>
      </c>
      <c r="G32" t="str">
        <f>"00124282"</f>
        <v>00124282</v>
      </c>
      <c r="H32">
        <v>825</v>
      </c>
      <c r="I32">
        <v>0</v>
      </c>
      <c r="J32">
        <v>30</v>
      </c>
      <c r="K32">
        <v>70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1</v>
      </c>
      <c r="W32">
        <v>1513</v>
      </c>
    </row>
    <row r="33" spans="1:23" x14ac:dyDescent="0.25">
      <c r="H33">
        <v>400</v>
      </c>
    </row>
    <row r="34" spans="1:23" x14ac:dyDescent="0.25">
      <c r="A34">
        <v>14</v>
      </c>
      <c r="B34">
        <v>82</v>
      </c>
      <c r="C34" t="s">
        <v>71</v>
      </c>
      <c r="D34" t="s">
        <v>72</v>
      </c>
      <c r="E34" t="s">
        <v>73</v>
      </c>
      <c r="F34" t="s">
        <v>74</v>
      </c>
      <c r="G34" t="str">
        <f>"00217388"</f>
        <v>00217388</v>
      </c>
      <c r="H34" t="s">
        <v>75</v>
      </c>
      <c r="I34">
        <v>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1</v>
      </c>
      <c r="W34" t="s">
        <v>76</v>
      </c>
    </row>
    <row r="35" spans="1:23" x14ac:dyDescent="0.25">
      <c r="H35">
        <v>400</v>
      </c>
    </row>
    <row r="36" spans="1:23" x14ac:dyDescent="0.25">
      <c r="A36">
        <v>15</v>
      </c>
      <c r="B36">
        <v>1909</v>
      </c>
      <c r="C36" t="s">
        <v>52</v>
      </c>
      <c r="D36" t="s">
        <v>77</v>
      </c>
      <c r="E36" t="s">
        <v>54</v>
      </c>
      <c r="F36">
        <v>83070</v>
      </c>
      <c r="G36" t="str">
        <f>"201412005171"</f>
        <v>201412005171</v>
      </c>
      <c r="H36" t="s">
        <v>78</v>
      </c>
      <c r="I36">
        <v>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1</v>
      </c>
      <c r="W36" t="s">
        <v>79</v>
      </c>
    </row>
    <row r="37" spans="1:23" x14ac:dyDescent="0.25">
      <c r="H37">
        <v>400</v>
      </c>
    </row>
    <row r="38" spans="1:23" x14ac:dyDescent="0.25">
      <c r="A38">
        <v>16</v>
      </c>
      <c r="B38">
        <v>262</v>
      </c>
      <c r="C38" t="s">
        <v>80</v>
      </c>
      <c r="D38" t="s">
        <v>81</v>
      </c>
      <c r="E38" t="s">
        <v>73</v>
      </c>
      <c r="F38" t="s">
        <v>82</v>
      </c>
      <c r="G38" t="str">
        <f>"201406010898"</f>
        <v>201406010898</v>
      </c>
      <c r="H38" t="s">
        <v>83</v>
      </c>
      <c r="I38">
        <v>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1</v>
      </c>
      <c r="W38" t="s">
        <v>84</v>
      </c>
    </row>
    <row r="39" spans="1:23" x14ac:dyDescent="0.25">
      <c r="H39">
        <v>400</v>
      </c>
    </row>
    <row r="40" spans="1:23" x14ac:dyDescent="0.25">
      <c r="A40">
        <v>17</v>
      </c>
      <c r="B40">
        <v>724</v>
      </c>
      <c r="C40" t="s">
        <v>85</v>
      </c>
      <c r="D40" t="s">
        <v>86</v>
      </c>
      <c r="E40" t="s">
        <v>87</v>
      </c>
      <c r="F40" t="s">
        <v>88</v>
      </c>
      <c r="G40" t="str">
        <f>"00157372"</f>
        <v>00157372</v>
      </c>
      <c r="H40" t="s">
        <v>89</v>
      </c>
      <c r="I40">
        <v>0</v>
      </c>
      <c r="J40">
        <v>70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1</v>
      </c>
      <c r="W40" t="s">
        <v>90</v>
      </c>
    </row>
    <row r="41" spans="1:23" x14ac:dyDescent="0.25">
      <c r="H41">
        <v>400</v>
      </c>
    </row>
    <row r="42" spans="1:23" x14ac:dyDescent="0.25">
      <c r="A42">
        <v>18</v>
      </c>
      <c r="B42">
        <v>1657</v>
      </c>
      <c r="C42" t="s">
        <v>91</v>
      </c>
      <c r="D42" t="s">
        <v>92</v>
      </c>
      <c r="E42" t="s">
        <v>43</v>
      </c>
      <c r="F42" t="s">
        <v>93</v>
      </c>
      <c r="G42" t="str">
        <f>"00212326"</f>
        <v>00212326</v>
      </c>
      <c r="H42" t="s">
        <v>83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1</v>
      </c>
      <c r="W42" t="s">
        <v>94</v>
      </c>
    </row>
    <row r="43" spans="1:23" x14ac:dyDescent="0.25">
      <c r="H43">
        <v>400</v>
      </c>
    </row>
    <row r="44" spans="1:23" x14ac:dyDescent="0.25">
      <c r="A44">
        <v>19</v>
      </c>
      <c r="B44">
        <v>1404</v>
      </c>
      <c r="C44" t="s">
        <v>95</v>
      </c>
      <c r="D44" t="s">
        <v>96</v>
      </c>
      <c r="E44" t="s">
        <v>43</v>
      </c>
      <c r="F44" t="s">
        <v>97</v>
      </c>
      <c r="G44" t="str">
        <f>"201409000670"</f>
        <v>201409000670</v>
      </c>
      <c r="H44" t="s">
        <v>98</v>
      </c>
      <c r="I44">
        <v>150</v>
      </c>
      <c r="J44">
        <v>50</v>
      </c>
      <c r="K44">
        <v>70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19</v>
      </c>
      <c r="S44">
        <v>133</v>
      </c>
      <c r="T44">
        <v>0</v>
      </c>
      <c r="V44">
        <v>1</v>
      </c>
      <c r="W44" t="s">
        <v>99</v>
      </c>
    </row>
    <row r="45" spans="1:23" x14ac:dyDescent="0.25">
      <c r="H45">
        <v>400</v>
      </c>
    </row>
    <row r="46" spans="1:23" x14ac:dyDescent="0.25">
      <c r="A46">
        <v>20</v>
      </c>
      <c r="B46">
        <v>324</v>
      </c>
      <c r="C46" t="s">
        <v>100</v>
      </c>
      <c r="D46" t="s">
        <v>43</v>
      </c>
      <c r="E46" t="s">
        <v>14</v>
      </c>
      <c r="F46" t="s">
        <v>101</v>
      </c>
      <c r="G46" t="str">
        <f>"00189544"</f>
        <v>00189544</v>
      </c>
      <c r="H46">
        <v>979</v>
      </c>
      <c r="I46">
        <v>150</v>
      </c>
      <c r="J46">
        <v>50</v>
      </c>
      <c r="K46">
        <v>30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34</v>
      </c>
      <c r="S46">
        <v>238</v>
      </c>
      <c r="T46">
        <v>0</v>
      </c>
      <c r="V46">
        <v>1</v>
      </c>
      <c r="W46">
        <v>1447</v>
      </c>
    </row>
    <row r="47" spans="1:23" x14ac:dyDescent="0.25">
      <c r="H47">
        <v>400</v>
      </c>
    </row>
    <row r="48" spans="1:23" x14ac:dyDescent="0.25">
      <c r="A48">
        <v>21</v>
      </c>
      <c r="B48">
        <v>1692</v>
      </c>
      <c r="C48" t="s">
        <v>102</v>
      </c>
      <c r="D48" t="s">
        <v>103</v>
      </c>
      <c r="E48" t="s">
        <v>104</v>
      </c>
      <c r="F48" t="s">
        <v>105</v>
      </c>
      <c r="G48" t="str">
        <f>"00088710"</f>
        <v>00088710</v>
      </c>
      <c r="H48">
        <v>814</v>
      </c>
      <c r="I48">
        <v>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1</v>
      </c>
      <c r="W48">
        <v>1432</v>
      </c>
    </row>
    <row r="49" spans="1:23" x14ac:dyDescent="0.25">
      <c r="H49" t="s">
        <v>106</v>
      </c>
    </row>
    <row r="50" spans="1:23" x14ac:dyDescent="0.25">
      <c r="A50">
        <v>22</v>
      </c>
      <c r="B50">
        <v>162</v>
      </c>
      <c r="C50" t="s">
        <v>107</v>
      </c>
      <c r="D50" t="s">
        <v>108</v>
      </c>
      <c r="E50" t="s">
        <v>15</v>
      </c>
      <c r="F50" t="s">
        <v>109</v>
      </c>
      <c r="G50" t="str">
        <f>"201406004797"</f>
        <v>201406004797</v>
      </c>
      <c r="H50" t="s">
        <v>110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1</v>
      </c>
      <c r="W50" t="s">
        <v>111</v>
      </c>
    </row>
    <row r="51" spans="1:23" x14ac:dyDescent="0.25">
      <c r="H51">
        <v>400</v>
      </c>
    </row>
    <row r="52" spans="1:23" x14ac:dyDescent="0.25">
      <c r="A52">
        <v>23</v>
      </c>
      <c r="B52">
        <v>392</v>
      </c>
      <c r="C52" t="s">
        <v>112</v>
      </c>
      <c r="D52" t="s">
        <v>63</v>
      </c>
      <c r="E52" t="s">
        <v>113</v>
      </c>
      <c r="F52" t="s">
        <v>114</v>
      </c>
      <c r="G52" t="str">
        <f>"201305000101"</f>
        <v>201305000101</v>
      </c>
      <c r="H52">
        <v>957</v>
      </c>
      <c r="I52">
        <v>0</v>
      </c>
      <c r="J52">
        <v>70</v>
      </c>
      <c r="K52">
        <v>0</v>
      </c>
      <c r="L52">
        <v>0</v>
      </c>
      <c r="M52">
        <v>50</v>
      </c>
      <c r="N52">
        <v>30</v>
      </c>
      <c r="O52">
        <v>0</v>
      </c>
      <c r="P52">
        <v>0</v>
      </c>
      <c r="Q52">
        <v>0</v>
      </c>
      <c r="R52">
        <v>45</v>
      </c>
      <c r="S52">
        <v>315</v>
      </c>
      <c r="T52">
        <v>0</v>
      </c>
      <c r="V52">
        <v>1</v>
      </c>
      <c r="W52">
        <v>1422</v>
      </c>
    </row>
    <row r="53" spans="1:23" x14ac:dyDescent="0.25">
      <c r="H53">
        <v>400</v>
      </c>
    </row>
    <row r="54" spans="1:23" x14ac:dyDescent="0.25">
      <c r="A54">
        <v>24</v>
      </c>
      <c r="B54">
        <v>1763</v>
      </c>
      <c r="C54" t="s">
        <v>115</v>
      </c>
      <c r="D54" t="s">
        <v>116</v>
      </c>
      <c r="E54" t="s">
        <v>87</v>
      </c>
      <c r="F54" t="s">
        <v>117</v>
      </c>
      <c r="G54" t="str">
        <f>"00209832"</f>
        <v>00209832</v>
      </c>
      <c r="H54">
        <v>781</v>
      </c>
      <c r="I54">
        <v>0</v>
      </c>
      <c r="J54">
        <v>50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1</v>
      </c>
      <c r="W54">
        <v>1419</v>
      </c>
    </row>
    <row r="55" spans="1:23" x14ac:dyDescent="0.25">
      <c r="H55">
        <v>400</v>
      </c>
    </row>
    <row r="56" spans="1:23" x14ac:dyDescent="0.25">
      <c r="A56">
        <v>25</v>
      </c>
      <c r="B56">
        <v>695</v>
      </c>
      <c r="C56" t="s">
        <v>118</v>
      </c>
      <c r="D56" t="s">
        <v>119</v>
      </c>
      <c r="E56" t="s">
        <v>43</v>
      </c>
      <c r="F56" t="s">
        <v>120</v>
      </c>
      <c r="G56" t="str">
        <f>"201304003153"</f>
        <v>201304003153</v>
      </c>
      <c r="H56">
        <v>957</v>
      </c>
      <c r="I56">
        <v>0</v>
      </c>
      <c r="J56">
        <v>30</v>
      </c>
      <c r="K56">
        <v>0</v>
      </c>
      <c r="L56">
        <v>0</v>
      </c>
      <c r="M56">
        <v>30</v>
      </c>
      <c r="N56">
        <v>0</v>
      </c>
      <c r="O56">
        <v>0</v>
      </c>
      <c r="P56">
        <v>0</v>
      </c>
      <c r="Q56">
        <v>0</v>
      </c>
      <c r="R56">
        <v>57</v>
      </c>
      <c r="S56">
        <v>399</v>
      </c>
      <c r="T56">
        <v>0</v>
      </c>
      <c r="V56">
        <v>1</v>
      </c>
      <c r="W56">
        <v>1416</v>
      </c>
    </row>
    <row r="57" spans="1:23" x14ac:dyDescent="0.25">
      <c r="H57">
        <v>400</v>
      </c>
    </row>
    <row r="58" spans="1:23" x14ac:dyDescent="0.25">
      <c r="A58">
        <v>26</v>
      </c>
      <c r="B58">
        <v>1113</v>
      </c>
      <c r="C58" t="s">
        <v>121</v>
      </c>
      <c r="D58" t="s">
        <v>122</v>
      </c>
      <c r="E58" t="s">
        <v>43</v>
      </c>
      <c r="F58" t="s">
        <v>123</v>
      </c>
      <c r="G58" t="str">
        <f>"201410009899"</f>
        <v>201410009899</v>
      </c>
      <c r="H58">
        <v>1034</v>
      </c>
      <c r="I58">
        <v>0</v>
      </c>
      <c r="J58">
        <v>70</v>
      </c>
      <c r="K58">
        <v>30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40</v>
      </c>
      <c r="S58">
        <v>280</v>
      </c>
      <c r="T58">
        <v>0</v>
      </c>
      <c r="V58">
        <v>1</v>
      </c>
      <c r="W58">
        <v>1414</v>
      </c>
    </row>
    <row r="59" spans="1:23" x14ac:dyDescent="0.25">
      <c r="H59" t="s">
        <v>124</v>
      </c>
    </row>
    <row r="60" spans="1:23" x14ac:dyDescent="0.25">
      <c r="A60">
        <v>27</v>
      </c>
      <c r="B60">
        <v>800</v>
      </c>
      <c r="C60" t="s">
        <v>125</v>
      </c>
      <c r="D60" t="s">
        <v>126</v>
      </c>
      <c r="E60" t="s">
        <v>43</v>
      </c>
      <c r="F60" t="s">
        <v>127</v>
      </c>
      <c r="G60" t="str">
        <f>"201511038508"</f>
        <v>201511038508</v>
      </c>
      <c r="H60">
        <v>770</v>
      </c>
      <c r="I60">
        <v>0</v>
      </c>
      <c r="J60">
        <v>50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1</v>
      </c>
      <c r="W60">
        <v>1408</v>
      </c>
    </row>
    <row r="61" spans="1:23" x14ac:dyDescent="0.25">
      <c r="H61">
        <v>400</v>
      </c>
    </row>
    <row r="62" spans="1:23" x14ac:dyDescent="0.25">
      <c r="A62">
        <v>28</v>
      </c>
      <c r="B62">
        <v>497</v>
      </c>
      <c r="C62" t="s">
        <v>128</v>
      </c>
      <c r="D62" t="s">
        <v>15</v>
      </c>
      <c r="E62" t="s">
        <v>73</v>
      </c>
      <c r="F62" t="s">
        <v>129</v>
      </c>
      <c r="G62" t="str">
        <f>"201511025520"</f>
        <v>201511025520</v>
      </c>
      <c r="H62" t="s">
        <v>130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1</v>
      </c>
      <c r="W62" t="s">
        <v>131</v>
      </c>
    </row>
    <row r="63" spans="1:23" x14ac:dyDescent="0.25">
      <c r="H63">
        <v>400</v>
      </c>
    </row>
    <row r="64" spans="1:23" x14ac:dyDescent="0.25">
      <c r="A64">
        <v>29</v>
      </c>
      <c r="B64">
        <v>446</v>
      </c>
      <c r="C64" t="s">
        <v>132</v>
      </c>
      <c r="D64" t="s">
        <v>73</v>
      </c>
      <c r="E64" t="s">
        <v>133</v>
      </c>
      <c r="F64" t="s">
        <v>134</v>
      </c>
      <c r="G64" t="str">
        <f>"201510004919"</f>
        <v>201510004919</v>
      </c>
      <c r="H64" t="s">
        <v>135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67</v>
      </c>
      <c r="S64">
        <v>469</v>
      </c>
      <c r="T64">
        <v>0</v>
      </c>
      <c r="V64">
        <v>1</v>
      </c>
      <c r="W64" t="s">
        <v>136</v>
      </c>
    </row>
    <row r="65" spans="1:23" x14ac:dyDescent="0.25">
      <c r="H65">
        <v>400</v>
      </c>
    </row>
    <row r="66" spans="1:23" x14ac:dyDescent="0.25">
      <c r="A66">
        <v>30</v>
      </c>
      <c r="B66">
        <v>172</v>
      </c>
      <c r="C66" t="s">
        <v>137</v>
      </c>
      <c r="D66" t="s">
        <v>138</v>
      </c>
      <c r="E66" t="s">
        <v>139</v>
      </c>
      <c r="F66" t="s">
        <v>140</v>
      </c>
      <c r="G66" t="str">
        <f>"00170126"</f>
        <v>00170126</v>
      </c>
      <c r="H66">
        <v>1045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43</v>
      </c>
      <c r="S66">
        <v>301</v>
      </c>
      <c r="T66">
        <v>0</v>
      </c>
      <c r="V66">
        <v>1</v>
      </c>
      <c r="W66">
        <v>1376</v>
      </c>
    </row>
    <row r="67" spans="1:23" x14ac:dyDescent="0.25">
      <c r="H67">
        <v>400</v>
      </c>
    </row>
    <row r="68" spans="1:23" x14ac:dyDescent="0.25">
      <c r="A68">
        <v>31</v>
      </c>
      <c r="B68">
        <v>208</v>
      </c>
      <c r="C68" t="s">
        <v>141</v>
      </c>
      <c r="D68" t="s">
        <v>108</v>
      </c>
      <c r="E68" t="s">
        <v>142</v>
      </c>
      <c r="F68" t="s">
        <v>143</v>
      </c>
      <c r="G68" t="str">
        <f>"00094672"</f>
        <v>00094672</v>
      </c>
      <c r="H68">
        <v>737</v>
      </c>
      <c r="I68">
        <v>0</v>
      </c>
      <c r="J68">
        <v>50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1</v>
      </c>
      <c r="W68">
        <v>1375</v>
      </c>
    </row>
    <row r="69" spans="1:23" x14ac:dyDescent="0.25">
      <c r="H69">
        <v>400</v>
      </c>
    </row>
    <row r="70" spans="1:23" x14ac:dyDescent="0.25">
      <c r="A70">
        <v>32</v>
      </c>
      <c r="B70">
        <v>1473</v>
      </c>
      <c r="C70" t="s">
        <v>144</v>
      </c>
      <c r="D70" t="s">
        <v>145</v>
      </c>
      <c r="E70" t="s">
        <v>43</v>
      </c>
      <c r="F70" t="s">
        <v>146</v>
      </c>
      <c r="G70" t="str">
        <f>"201511031263"</f>
        <v>201511031263</v>
      </c>
      <c r="H70" t="s">
        <v>147</v>
      </c>
      <c r="I70">
        <v>0</v>
      </c>
      <c r="J70">
        <v>70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50</v>
      </c>
      <c r="S70">
        <v>350</v>
      </c>
      <c r="T70">
        <v>0</v>
      </c>
      <c r="V70">
        <v>1</v>
      </c>
      <c r="W70" t="s">
        <v>148</v>
      </c>
    </row>
    <row r="71" spans="1:23" x14ac:dyDescent="0.25">
      <c r="H71">
        <v>400</v>
      </c>
    </row>
    <row r="72" spans="1:23" x14ac:dyDescent="0.25">
      <c r="A72">
        <v>33</v>
      </c>
      <c r="B72">
        <v>1761</v>
      </c>
      <c r="C72" t="s">
        <v>149</v>
      </c>
      <c r="D72" t="s">
        <v>73</v>
      </c>
      <c r="E72" t="s">
        <v>150</v>
      </c>
      <c r="F72" t="s">
        <v>151</v>
      </c>
      <c r="G72" t="str">
        <f>"200802004370"</f>
        <v>200802004370</v>
      </c>
      <c r="H72">
        <v>1045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39</v>
      </c>
      <c r="S72">
        <v>273</v>
      </c>
      <c r="T72">
        <v>0</v>
      </c>
      <c r="V72">
        <v>1</v>
      </c>
      <c r="W72">
        <v>1348</v>
      </c>
    </row>
    <row r="73" spans="1:23" x14ac:dyDescent="0.25">
      <c r="H73">
        <v>400</v>
      </c>
    </row>
    <row r="74" spans="1:23" x14ac:dyDescent="0.25">
      <c r="A74">
        <v>34</v>
      </c>
      <c r="B74">
        <v>2</v>
      </c>
      <c r="C74" t="s">
        <v>152</v>
      </c>
      <c r="D74" t="s">
        <v>96</v>
      </c>
      <c r="E74" t="s">
        <v>87</v>
      </c>
      <c r="F74" t="s">
        <v>153</v>
      </c>
      <c r="G74" t="str">
        <f>"00217284"</f>
        <v>00217284</v>
      </c>
      <c r="H74" t="s">
        <v>154</v>
      </c>
      <c r="I74">
        <v>0</v>
      </c>
      <c r="J74">
        <v>50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1</v>
      </c>
      <c r="W74" t="s">
        <v>155</v>
      </c>
    </row>
    <row r="75" spans="1:23" x14ac:dyDescent="0.25">
      <c r="H75">
        <v>400</v>
      </c>
    </row>
    <row r="76" spans="1:23" x14ac:dyDescent="0.25">
      <c r="A76">
        <v>35</v>
      </c>
      <c r="B76">
        <v>805</v>
      </c>
      <c r="C76" t="s">
        <v>156</v>
      </c>
      <c r="D76" t="s">
        <v>157</v>
      </c>
      <c r="E76" t="s">
        <v>158</v>
      </c>
      <c r="F76" t="s">
        <v>159</v>
      </c>
      <c r="G76" t="str">
        <f>"201404000028"</f>
        <v>201404000028</v>
      </c>
      <c r="H76">
        <v>968</v>
      </c>
      <c r="I76">
        <v>150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24</v>
      </c>
      <c r="S76">
        <v>168</v>
      </c>
      <c r="T76">
        <v>0</v>
      </c>
      <c r="V76">
        <v>1</v>
      </c>
      <c r="W76">
        <v>1316</v>
      </c>
    </row>
    <row r="77" spans="1:23" x14ac:dyDescent="0.25">
      <c r="H77">
        <v>400</v>
      </c>
    </row>
    <row r="78" spans="1:23" x14ac:dyDescent="0.25">
      <c r="A78">
        <v>36</v>
      </c>
      <c r="B78">
        <v>759</v>
      </c>
      <c r="C78" t="s">
        <v>160</v>
      </c>
      <c r="D78" t="s">
        <v>38</v>
      </c>
      <c r="E78" t="s">
        <v>161</v>
      </c>
      <c r="F78" t="s">
        <v>162</v>
      </c>
      <c r="G78" t="str">
        <f>"201604000458"</f>
        <v>201604000458</v>
      </c>
      <c r="H78">
        <v>770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72</v>
      </c>
      <c r="S78">
        <v>504</v>
      </c>
      <c r="T78">
        <v>0</v>
      </c>
      <c r="V78">
        <v>1</v>
      </c>
      <c r="W78">
        <v>1304</v>
      </c>
    </row>
    <row r="79" spans="1:23" x14ac:dyDescent="0.25">
      <c r="H79">
        <v>400</v>
      </c>
    </row>
    <row r="80" spans="1:23" x14ac:dyDescent="0.25">
      <c r="A80">
        <v>37</v>
      </c>
      <c r="B80">
        <v>278</v>
      </c>
      <c r="C80" t="s">
        <v>55</v>
      </c>
      <c r="D80" t="s">
        <v>163</v>
      </c>
      <c r="E80" t="s">
        <v>164</v>
      </c>
      <c r="F80" t="s">
        <v>165</v>
      </c>
      <c r="G80" t="str">
        <f>"201411002057"</f>
        <v>201411002057</v>
      </c>
      <c r="H80" t="s">
        <v>166</v>
      </c>
      <c r="I80">
        <v>0</v>
      </c>
      <c r="J80">
        <v>70</v>
      </c>
      <c r="K80">
        <v>70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23</v>
      </c>
      <c r="S80">
        <v>161</v>
      </c>
      <c r="T80">
        <v>0</v>
      </c>
      <c r="V80">
        <v>1</v>
      </c>
      <c r="W80" t="s">
        <v>167</v>
      </c>
    </row>
    <row r="81" spans="1:23" x14ac:dyDescent="0.25">
      <c r="H81">
        <v>400</v>
      </c>
    </row>
    <row r="82" spans="1:23" x14ac:dyDescent="0.25">
      <c r="A82">
        <v>38</v>
      </c>
      <c r="B82">
        <v>73</v>
      </c>
      <c r="C82" t="s">
        <v>168</v>
      </c>
      <c r="D82" t="s">
        <v>169</v>
      </c>
      <c r="E82" t="s">
        <v>170</v>
      </c>
      <c r="F82" t="s">
        <v>171</v>
      </c>
      <c r="G82" t="str">
        <f>"201502003304"</f>
        <v>201502003304</v>
      </c>
      <c r="H82" t="s">
        <v>75</v>
      </c>
      <c r="I82">
        <v>150</v>
      </c>
      <c r="J82">
        <v>50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29</v>
      </c>
      <c r="S82">
        <v>203</v>
      </c>
      <c r="T82">
        <v>0</v>
      </c>
      <c r="V82">
        <v>1</v>
      </c>
      <c r="W82" t="s">
        <v>172</v>
      </c>
    </row>
    <row r="83" spans="1:23" x14ac:dyDescent="0.25">
      <c r="H83">
        <v>400</v>
      </c>
    </row>
    <row r="84" spans="1:23" x14ac:dyDescent="0.25">
      <c r="A84">
        <v>39</v>
      </c>
      <c r="B84">
        <v>1625</v>
      </c>
      <c r="C84" t="s">
        <v>173</v>
      </c>
      <c r="D84" t="s">
        <v>174</v>
      </c>
      <c r="E84" t="s">
        <v>87</v>
      </c>
      <c r="F84" t="s">
        <v>175</v>
      </c>
      <c r="G84" t="str">
        <f>"201405001038"</f>
        <v>201405001038</v>
      </c>
      <c r="H84">
        <v>946</v>
      </c>
      <c r="I84">
        <v>150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22</v>
      </c>
      <c r="S84">
        <v>154</v>
      </c>
      <c r="T84">
        <v>0</v>
      </c>
      <c r="V84">
        <v>1</v>
      </c>
      <c r="W84">
        <v>1280</v>
      </c>
    </row>
    <row r="85" spans="1:23" x14ac:dyDescent="0.25">
      <c r="H85">
        <v>400</v>
      </c>
    </row>
    <row r="86" spans="1:23" x14ac:dyDescent="0.25">
      <c r="A86">
        <v>40</v>
      </c>
      <c r="B86">
        <v>1822</v>
      </c>
      <c r="C86" t="s">
        <v>176</v>
      </c>
      <c r="D86" t="s">
        <v>57</v>
      </c>
      <c r="E86" t="s">
        <v>177</v>
      </c>
      <c r="F86" t="s">
        <v>178</v>
      </c>
      <c r="G86" t="str">
        <f>"201201000129"</f>
        <v>201201000129</v>
      </c>
      <c r="H86" t="s">
        <v>75</v>
      </c>
      <c r="I86">
        <v>0</v>
      </c>
      <c r="J86">
        <v>50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48</v>
      </c>
      <c r="S86">
        <v>336</v>
      </c>
      <c r="T86">
        <v>0</v>
      </c>
      <c r="V86">
        <v>1</v>
      </c>
      <c r="W86" t="s">
        <v>179</v>
      </c>
    </row>
    <row r="87" spans="1:23" x14ac:dyDescent="0.25">
      <c r="H87">
        <v>400</v>
      </c>
    </row>
    <row r="88" spans="1:23" x14ac:dyDescent="0.25">
      <c r="A88">
        <v>41</v>
      </c>
      <c r="B88">
        <v>660</v>
      </c>
      <c r="C88" t="s">
        <v>180</v>
      </c>
      <c r="D88" t="s">
        <v>181</v>
      </c>
      <c r="E88" t="s">
        <v>43</v>
      </c>
      <c r="F88" t="s">
        <v>182</v>
      </c>
      <c r="G88" t="str">
        <f>"201406000182"</f>
        <v>201406000182</v>
      </c>
      <c r="H88" t="s">
        <v>40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38</v>
      </c>
      <c r="S88">
        <v>266</v>
      </c>
      <c r="T88">
        <v>0</v>
      </c>
      <c r="V88">
        <v>1</v>
      </c>
      <c r="W88" t="s">
        <v>183</v>
      </c>
    </row>
    <row r="89" spans="1:23" x14ac:dyDescent="0.25">
      <c r="H89">
        <v>400</v>
      </c>
    </row>
    <row r="90" spans="1:23" x14ac:dyDescent="0.25">
      <c r="A90">
        <v>42</v>
      </c>
      <c r="B90">
        <v>762</v>
      </c>
      <c r="C90" t="s">
        <v>184</v>
      </c>
      <c r="D90" t="s">
        <v>44</v>
      </c>
      <c r="E90" t="s">
        <v>185</v>
      </c>
      <c r="F90" t="s">
        <v>186</v>
      </c>
      <c r="G90" t="str">
        <f>"00215695"</f>
        <v>00215695</v>
      </c>
      <c r="H90" t="s">
        <v>187</v>
      </c>
      <c r="I90">
        <v>0</v>
      </c>
      <c r="J90">
        <v>70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1</v>
      </c>
      <c r="W90" t="s">
        <v>188</v>
      </c>
    </row>
    <row r="91" spans="1:23" x14ac:dyDescent="0.25">
      <c r="H91">
        <v>400</v>
      </c>
    </row>
    <row r="92" spans="1:23" x14ac:dyDescent="0.25">
      <c r="A92">
        <v>43</v>
      </c>
      <c r="B92">
        <v>1420</v>
      </c>
      <c r="C92" t="s">
        <v>189</v>
      </c>
      <c r="D92" t="s">
        <v>96</v>
      </c>
      <c r="E92" t="s">
        <v>43</v>
      </c>
      <c r="F92" t="s">
        <v>190</v>
      </c>
      <c r="G92" t="str">
        <f>"201511011616"</f>
        <v>201511011616</v>
      </c>
      <c r="H92" t="s">
        <v>191</v>
      </c>
      <c r="I92">
        <v>0</v>
      </c>
      <c r="J92">
        <v>50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49</v>
      </c>
      <c r="S92">
        <v>343</v>
      </c>
      <c r="T92">
        <v>0</v>
      </c>
      <c r="V92">
        <v>1</v>
      </c>
      <c r="W92" t="s">
        <v>192</v>
      </c>
    </row>
    <row r="93" spans="1:23" x14ac:dyDescent="0.25">
      <c r="H93">
        <v>400</v>
      </c>
    </row>
    <row r="94" spans="1:23" x14ac:dyDescent="0.25">
      <c r="A94">
        <v>44</v>
      </c>
      <c r="B94">
        <v>1121</v>
      </c>
      <c r="C94" t="s">
        <v>193</v>
      </c>
      <c r="D94" t="s">
        <v>194</v>
      </c>
      <c r="E94" t="s">
        <v>185</v>
      </c>
      <c r="F94" t="s">
        <v>195</v>
      </c>
      <c r="G94" t="str">
        <f>"20160704443"</f>
        <v>20160704443</v>
      </c>
      <c r="H94">
        <v>935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41</v>
      </c>
      <c r="S94">
        <v>287</v>
      </c>
      <c r="T94">
        <v>0</v>
      </c>
      <c r="V94">
        <v>1</v>
      </c>
      <c r="W94">
        <v>1252</v>
      </c>
    </row>
    <row r="95" spans="1:23" x14ac:dyDescent="0.25">
      <c r="H95">
        <v>400</v>
      </c>
    </row>
    <row r="96" spans="1:23" x14ac:dyDescent="0.25">
      <c r="A96">
        <v>45</v>
      </c>
      <c r="B96">
        <v>983</v>
      </c>
      <c r="C96" t="s">
        <v>196</v>
      </c>
      <c r="D96" t="s">
        <v>197</v>
      </c>
      <c r="E96" t="s">
        <v>198</v>
      </c>
      <c r="F96" t="s">
        <v>199</v>
      </c>
      <c r="G96" t="str">
        <f>"00217582"</f>
        <v>00217582</v>
      </c>
      <c r="H96" t="s">
        <v>200</v>
      </c>
      <c r="I96">
        <v>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30</v>
      </c>
      <c r="S96">
        <v>210</v>
      </c>
      <c r="T96">
        <v>0</v>
      </c>
      <c r="V96">
        <v>1</v>
      </c>
      <c r="W96" t="s">
        <v>201</v>
      </c>
    </row>
    <row r="97" spans="1:23" x14ac:dyDescent="0.25">
      <c r="H97">
        <v>400</v>
      </c>
    </row>
    <row r="98" spans="1:23" x14ac:dyDescent="0.25">
      <c r="A98">
        <v>46</v>
      </c>
      <c r="B98">
        <v>357</v>
      </c>
      <c r="C98" t="s">
        <v>202</v>
      </c>
      <c r="D98" t="s">
        <v>203</v>
      </c>
      <c r="E98" t="s">
        <v>204</v>
      </c>
      <c r="F98" t="s">
        <v>205</v>
      </c>
      <c r="G98" t="str">
        <f>"00179302"</f>
        <v>00179302</v>
      </c>
      <c r="H98" t="s">
        <v>206</v>
      </c>
      <c r="I98">
        <v>0</v>
      </c>
      <c r="J98">
        <v>70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61</v>
      </c>
      <c r="S98">
        <v>427</v>
      </c>
      <c r="T98">
        <v>0</v>
      </c>
      <c r="V98">
        <v>1</v>
      </c>
      <c r="W98" t="s">
        <v>207</v>
      </c>
    </row>
    <row r="99" spans="1:23" x14ac:dyDescent="0.25">
      <c r="H99">
        <v>400</v>
      </c>
    </row>
    <row r="100" spans="1:23" x14ac:dyDescent="0.25">
      <c r="A100">
        <v>47</v>
      </c>
      <c r="B100">
        <v>1306</v>
      </c>
      <c r="C100" t="s">
        <v>208</v>
      </c>
      <c r="D100" t="s">
        <v>209</v>
      </c>
      <c r="E100" t="s">
        <v>133</v>
      </c>
      <c r="F100" t="s">
        <v>210</v>
      </c>
      <c r="G100" t="str">
        <f>"00152020"</f>
        <v>00152020</v>
      </c>
      <c r="H100">
        <v>968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31</v>
      </c>
      <c r="S100">
        <v>217</v>
      </c>
      <c r="T100">
        <v>0</v>
      </c>
      <c r="V100">
        <v>1</v>
      </c>
      <c r="W100">
        <v>1215</v>
      </c>
    </row>
    <row r="101" spans="1:23" x14ac:dyDescent="0.25">
      <c r="H101">
        <v>400</v>
      </c>
    </row>
    <row r="102" spans="1:23" x14ac:dyDescent="0.25">
      <c r="A102">
        <v>48</v>
      </c>
      <c r="B102">
        <v>912</v>
      </c>
      <c r="C102" t="s">
        <v>211</v>
      </c>
      <c r="D102" t="s">
        <v>212</v>
      </c>
      <c r="E102" t="s">
        <v>133</v>
      </c>
      <c r="F102" t="s">
        <v>213</v>
      </c>
      <c r="G102" t="str">
        <f>"00212304"</f>
        <v>00212304</v>
      </c>
      <c r="H102">
        <v>902</v>
      </c>
      <c r="I102">
        <v>150</v>
      </c>
      <c r="J102">
        <v>70</v>
      </c>
      <c r="K102">
        <v>0</v>
      </c>
      <c r="L102">
        <v>30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</v>
      </c>
      <c r="S102">
        <v>56</v>
      </c>
      <c r="T102">
        <v>0</v>
      </c>
      <c r="V102">
        <v>1</v>
      </c>
      <c r="W102">
        <v>1208</v>
      </c>
    </row>
    <row r="103" spans="1:23" x14ac:dyDescent="0.25">
      <c r="H103">
        <v>400</v>
      </c>
    </row>
    <row r="104" spans="1:23" x14ac:dyDescent="0.25">
      <c r="A104">
        <v>49</v>
      </c>
      <c r="B104">
        <v>949</v>
      </c>
      <c r="C104" t="s">
        <v>214</v>
      </c>
      <c r="D104" t="s">
        <v>215</v>
      </c>
      <c r="E104" t="s">
        <v>73</v>
      </c>
      <c r="F104" t="s">
        <v>216</v>
      </c>
      <c r="G104" t="str">
        <f>"201511037878"</f>
        <v>201511037878</v>
      </c>
      <c r="H104" t="s">
        <v>217</v>
      </c>
      <c r="I104">
        <v>0</v>
      </c>
      <c r="J104">
        <v>70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55</v>
      </c>
      <c r="S104">
        <v>385</v>
      </c>
      <c r="T104">
        <v>0</v>
      </c>
      <c r="V104">
        <v>1</v>
      </c>
      <c r="W104" t="s">
        <v>218</v>
      </c>
    </row>
    <row r="105" spans="1:23" x14ac:dyDescent="0.25">
      <c r="H105">
        <v>400</v>
      </c>
    </row>
    <row r="106" spans="1:23" x14ac:dyDescent="0.25">
      <c r="A106">
        <v>50</v>
      </c>
      <c r="B106">
        <v>1049</v>
      </c>
      <c r="C106" t="s">
        <v>219</v>
      </c>
      <c r="D106" t="s">
        <v>116</v>
      </c>
      <c r="E106" t="s">
        <v>43</v>
      </c>
      <c r="F106" t="s">
        <v>220</v>
      </c>
      <c r="G106" t="str">
        <f>"201304001989"</f>
        <v>201304001989</v>
      </c>
      <c r="H106">
        <v>935</v>
      </c>
      <c r="I106">
        <v>0</v>
      </c>
      <c r="J106">
        <v>70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24</v>
      </c>
      <c r="S106">
        <v>168</v>
      </c>
      <c r="T106">
        <v>0</v>
      </c>
      <c r="V106">
        <v>1</v>
      </c>
      <c r="W106">
        <v>1173</v>
      </c>
    </row>
    <row r="107" spans="1:23" x14ac:dyDescent="0.25">
      <c r="H107">
        <v>400</v>
      </c>
    </row>
    <row r="108" spans="1:23" x14ac:dyDescent="0.25">
      <c r="A108">
        <v>51</v>
      </c>
      <c r="B108">
        <v>1396</v>
      </c>
      <c r="C108" t="s">
        <v>221</v>
      </c>
      <c r="D108" t="s">
        <v>222</v>
      </c>
      <c r="E108" t="s">
        <v>43</v>
      </c>
      <c r="F108" t="s">
        <v>223</v>
      </c>
      <c r="G108" t="str">
        <f>"201402012448"</f>
        <v>201402012448</v>
      </c>
      <c r="H108" t="s">
        <v>206</v>
      </c>
      <c r="I108">
        <v>0</v>
      </c>
      <c r="J108">
        <v>50</v>
      </c>
      <c r="K108">
        <v>30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47</v>
      </c>
      <c r="S108">
        <v>329</v>
      </c>
      <c r="T108">
        <v>0</v>
      </c>
      <c r="V108">
        <v>1</v>
      </c>
      <c r="W108" t="s">
        <v>224</v>
      </c>
    </row>
    <row r="109" spans="1:23" x14ac:dyDescent="0.25">
      <c r="H109">
        <v>400</v>
      </c>
    </row>
    <row r="110" spans="1:23" x14ac:dyDescent="0.25">
      <c r="A110">
        <v>52</v>
      </c>
      <c r="B110">
        <v>1710</v>
      </c>
      <c r="C110" t="s">
        <v>225</v>
      </c>
      <c r="D110" t="s">
        <v>63</v>
      </c>
      <c r="E110" t="s">
        <v>15</v>
      </c>
      <c r="F110" t="s">
        <v>226</v>
      </c>
      <c r="G110" t="str">
        <f>"00214430"</f>
        <v>00214430</v>
      </c>
      <c r="H110" t="s">
        <v>23</v>
      </c>
      <c r="I110">
        <v>0</v>
      </c>
      <c r="J110">
        <v>70</v>
      </c>
      <c r="K110">
        <v>0</v>
      </c>
      <c r="L110">
        <v>0</v>
      </c>
      <c r="M110">
        <v>30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1</v>
      </c>
      <c r="W110" t="s">
        <v>227</v>
      </c>
    </row>
    <row r="111" spans="1:23" x14ac:dyDescent="0.25">
      <c r="H111">
        <v>400</v>
      </c>
    </row>
    <row r="112" spans="1:23" x14ac:dyDescent="0.25">
      <c r="A112">
        <v>53</v>
      </c>
      <c r="B112">
        <v>1685</v>
      </c>
      <c r="C112" t="s">
        <v>228</v>
      </c>
      <c r="D112" t="s">
        <v>229</v>
      </c>
      <c r="E112" t="s">
        <v>133</v>
      </c>
      <c r="F112" t="s">
        <v>230</v>
      </c>
      <c r="G112" t="str">
        <f>"201406002049"</f>
        <v>201406002049</v>
      </c>
      <c r="H112">
        <v>1089</v>
      </c>
      <c r="I112">
        <v>0</v>
      </c>
      <c r="J112">
        <v>50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1</v>
      </c>
      <c r="W112">
        <v>1139</v>
      </c>
    </row>
    <row r="113" spans="1:23" x14ac:dyDescent="0.25">
      <c r="H113">
        <v>400</v>
      </c>
    </row>
    <row r="114" spans="1:23" x14ac:dyDescent="0.25">
      <c r="A114">
        <v>54</v>
      </c>
      <c r="B114">
        <v>131</v>
      </c>
      <c r="C114" t="s">
        <v>231</v>
      </c>
      <c r="D114" t="s">
        <v>133</v>
      </c>
      <c r="E114" t="s">
        <v>15</v>
      </c>
      <c r="F114" t="s">
        <v>232</v>
      </c>
      <c r="G114" t="str">
        <f>"00142963"</f>
        <v>00142963</v>
      </c>
      <c r="H114" t="s">
        <v>233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35</v>
      </c>
      <c r="S114">
        <v>245</v>
      </c>
      <c r="T114">
        <v>0</v>
      </c>
      <c r="V114">
        <v>1</v>
      </c>
      <c r="W114" t="s">
        <v>234</v>
      </c>
    </row>
    <row r="115" spans="1:23" x14ac:dyDescent="0.25">
      <c r="H115">
        <v>400</v>
      </c>
    </row>
    <row r="116" spans="1:23" x14ac:dyDescent="0.25">
      <c r="A116">
        <v>55</v>
      </c>
      <c r="B116">
        <v>760</v>
      </c>
      <c r="C116" t="s">
        <v>235</v>
      </c>
      <c r="D116" t="s">
        <v>63</v>
      </c>
      <c r="E116" t="s">
        <v>142</v>
      </c>
      <c r="F116" t="s">
        <v>236</v>
      </c>
      <c r="G116" t="str">
        <f>"00215667"</f>
        <v>00215667</v>
      </c>
      <c r="H116" t="s">
        <v>237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51</v>
      </c>
      <c r="S116">
        <v>357</v>
      </c>
      <c r="T116">
        <v>0</v>
      </c>
      <c r="V116">
        <v>1</v>
      </c>
      <c r="W116" t="s">
        <v>238</v>
      </c>
    </row>
    <row r="117" spans="1:23" x14ac:dyDescent="0.25">
      <c r="H117">
        <v>400</v>
      </c>
    </row>
    <row r="118" spans="1:23" x14ac:dyDescent="0.25">
      <c r="A118">
        <v>56</v>
      </c>
      <c r="B118">
        <v>1765</v>
      </c>
      <c r="C118" t="s">
        <v>239</v>
      </c>
      <c r="D118" t="s">
        <v>63</v>
      </c>
      <c r="E118" t="s">
        <v>240</v>
      </c>
      <c r="F118" t="s">
        <v>241</v>
      </c>
      <c r="G118" t="str">
        <f>"00012290"</f>
        <v>00012290</v>
      </c>
      <c r="H118" t="s">
        <v>242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48</v>
      </c>
      <c r="S118">
        <v>336</v>
      </c>
      <c r="T118">
        <v>0</v>
      </c>
      <c r="V118">
        <v>1</v>
      </c>
      <c r="W118" t="s">
        <v>243</v>
      </c>
    </row>
    <row r="119" spans="1:23" x14ac:dyDescent="0.25">
      <c r="H119" t="s">
        <v>124</v>
      </c>
    </row>
    <row r="120" spans="1:23" x14ac:dyDescent="0.25">
      <c r="A120">
        <v>57</v>
      </c>
      <c r="B120">
        <v>1516</v>
      </c>
      <c r="C120" t="s">
        <v>244</v>
      </c>
      <c r="D120" t="s">
        <v>69</v>
      </c>
      <c r="E120" t="s">
        <v>15</v>
      </c>
      <c r="F120" t="s">
        <v>245</v>
      </c>
      <c r="G120" t="str">
        <f>"201511043458"</f>
        <v>201511043458</v>
      </c>
      <c r="H120" t="s">
        <v>78</v>
      </c>
      <c r="I120">
        <v>150</v>
      </c>
      <c r="J120">
        <v>70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</v>
      </c>
      <c r="S120">
        <v>56</v>
      </c>
      <c r="T120">
        <v>0</v>
      </c>
      <c r="V120">
        <v>1</v>
      </c>
      <c r="W120" t="s">
        <v>246</v>
      </c>
    </row>
    <row r="121" spans="1:23" x14ac:dyDescent="0.25">
      <c r="H121">
        <v>400</v>
      </c>
    </row>
    <row r="122" spans="1:23" x14ac:dyDescent="0.25">
      <c r="A122">
        <v>58</v>
      </c>
      <c r="B122">
        <v>1645</v>
      </c>
      <c r="C122" t="s">
        <v>247</v>
      </c>
      <c r="D122" t="s">
        <v>103</v>
      </c>
      <c r="E122" t="s">
        <v>87</v>
      </c>
      <c r="F122" t="s">
        <v>248</v>
      </c>
      <c r="G122" t="str">
        <f>"00215172"</f>
        <v>00215172</v>
      </c>
      <c r="H122" t="s">
        <v>249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51</v>
      </c>
      <c r="S122">
        <v>357</v>
      </c>
      <c r="T122">
        <v>0</v>
      </c>
      <c r="V122">
        <v>1</v>
      </c>
      <c r="W122" t="s">
        <v>250</v>
      </c>
    </row>
    <row r="123" spans="1:23" x14ac:dyDescent="0.25">
      <c r="H123">
        <v>400</v>
      </c>
    </row>
    <row r="124" spans="1:23" x14ac:dyDescent="0.25">
      <c r="A124">
        <v>59</v>
      </c>
      <c r="B124">
        <v>294</v>
      </c>
      <c r="C124" t="s">
        <v>211</v>
      </c>
      <c r="D124" t="s">
        <v>251</v>
      </c>
      <c r="E124" t="s">
        <v>133</v>
      </c>
      <c r="F124" t="s">
        <v>252</v>
      </c>
      <c r="G124" t="str">
        <f>"00213111"</f>
        <v>00213111</v>
      </c>
      <c r="H124" t="s">
        <v>34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21</v>
      </c>
      <c r="S124">
        <v>147</v>
      </c>
      <c r="T124">
        <v>0</v>
      </c>
      <c r="V124">
        <v>1</v>
      </c>
      <c r="W124" t="s">
        <v>253</v>
      </c>
    </row>
    <row r="125" spans="1:23" x14ac:dyDescent="0.25">
      <c r="H125">
        <v>400</v>
      </c>
    </row>
    <row r="126" spans="1:23" x14ac:dyDescent="0.25">
      <c r="A126">
        <v>60</v>
      </c>
      <c r="B126">
        <v>1866</v>
      </c>
      <c r="C126" t="s">
        <v>254</v>
      </c>
      <c r="D126" t="s">
        <v>119</v>
      </c>
      <c r="E126" t="s">
        <v>255</v>
      </c>
      <c r="F126" t="s">
        <v>256</v>
      </c>
      <c r="G126" t="str">
        <f>"201405000169"</f>
        <v>201405000169</v>
      </c>
      <c r="H126">
        <v>737</v>
      </c>
      <c r="I126">
        <v>0</v>
      </c>
      <c r="J126">
        <v>70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41</v>
      </c>
      <c r="S126">
        <v>287</v>
      </c>
      <c r="T126">
        <v>0</v>
      </c>
      <c r="V126">
        <v>1</v>
      </c>
      <c r="W126">
        <v>1094</v>
      </c>
    </row>
    <row r="127" spans="1:23" x14ac:dyDescent="0.25">
      <c r="H127">
        <v>400</v>
      </c>
    </row>
    <row r="128" spans="1:23" x14ac:dyDescent="0.25">
      <c r="A128">
        <v>61</v>
      </c>
      <c r="B128">
        <v>1711</v>
      </c>
      <c r="C128" t="s">
        <v>225</v>
      </c>
      <c r="D128" t="s">
        <v>257</v>
      </c>
      <c r="E128" t="s">
        <v>15</v>
      </c>
      <c r="F128" t="s">
        <v>258</v>
      </c>
      <c r="G128" t="str">
        <f>"00217924"</f>
        <v>00217924</v>
      </c>
      <c r="H128" t="s">
        <v>98</v>
      </c>
      <c r="I128">
        <v>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1</v>
      </c>
      <c r="W128" t="s">
        <v>259</v>
      </c>
    </row>
    <row r="129" spans="1:23" x14ac:dyDescent="0.25">
      <c r="H129">
        <v>400</v>
      </c>
    </row>
    <row r="130" spans="1:23" x14ac:dyDescent="0.25">
      <c r="A130">
        <v>62</v>
      </c>
      <c r="B130">
        <v>1756</v>
      </c>
      <c r="C130" t="s">
        <v>260</v>
      </c>
      <c r="D130" t="s">
        <v>261</v>
      </c>
      <c r="E130" t="s">
        <v>150</v>
      </c>
      <c r="F130" t="s">
        <v>262</v>
      </c>
      <c r="G130" t="str">
        <f>"201406006142"</f>
        <v>201406006142</v>
      </c>
      <c r="H130">
        <v>693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30</v>
      </c>
      <c r="S130">
        <v>210</v>
      </c>
      <c r="T130">
        <v>0</v>
      </c>
      <c r="V130">
        <v>1</v>
      </c>
      <c r="W130">
        <v>1083</v>
      </c>
    </row>
    <row r="131" spans="1:23" x14ac:dyDescent="0.25">
      <c r="H131">
        <v>400</v>
      </c>
    </row>
    <row r="132" spans="1:23" x14ac:dyDescent="0.25">
      <c r="A132">
        <v>63</v>
      </c>
      <c r="B132">
        <v>203</v>
      </c>
      <c r="C132" t="s">
        <v>263</v>
      </c>
      <c r="D132" t="s">
        <v>264</v>
      </c>
      <c r="E132" t="s">
        <v>265</v>
      </c>
      <c r="F132" t="s">
        <v>266</v>
      </c>
      <c r="G132" t="str">
        <f>"201409003435"</f>
        <v>201409003435</v>
      </c>
      <c r="H132">
        <v>825</v>
      </c>
      <c r="I132">
        <v>150</v>
      </c>
      <c r="J132">
        <v>50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</v>
      </c>
      <c r="S132">
        <v>56</v>
      </c>
      <c r="T132">
        <v>0</v>
      </c>
      <c r="V132">
        <v>1</v>
      </c>
      <c r="W132">
        <v>1081</v>
      </c>
    </row>
    <row r="133" spans="1:23" x14ac:dyDescent="0.25">
      <c r="H133">
        <v>400</v>
      </c>
    </row>
    <row r="134" spans="1:23" x14ac:dyDescent="0.25">
      <c r="A134">
        <v>64</v>
      </c>
      <c r="B134">
        <v>1652</v>
      </c>
      <c r="C134" t="s">
        <v>267</v>
      </c>
      <c r="D134" t="s">
        <v>31</v>
      </c>
      <c r="E134" t="s">
        <v>133</v>
      </c>
      <c r="F134" t="s">
        <v>268</v>
      </c>
      <c r="G134" t="str">
        <f>"00212917"</f>
        <v>00212917</v>
      </c>
      <c r="H134" t="s">
        <v>269</v>
      </c>
      <c r="I134">
        <v>0</v>
      </c>
      <c r="J134">
        <v>70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V134">
        <v>1</v>
      </c>
      <c r="W134" t="s">
        <v>270</v>
      </c>
    </row>
    <row r="135" spans="1:23" x14ac:dyDescent="0.25">
      <c r="H135">
        <v>400</v>
      </c>
    </row>
    <row r="136" spans="1:23" x14ac:dyDescent="0.25">
      <c r="A136">
        <v>65</v>
      </c>
      <c r="B136">
        <v>634</v>
      </c>
      <c r="C136" t="s">
        <v>271</v>
      </c>
      <c r="D136" t="s">
        <v>133</v>
      </c>
      <c r="E136" t="s">
        <v>164</v>
      </c>
      <c r="F136" t="s">
        <v>272</v>
      </c>
      <c r="G136" t="str">
        <f>"201502000488"</f>
        <v>201502000488</v>
      </c>
      <c r="H136">
        <v>770</v>
      </c>
      <c r="I136">
        <v>150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18</v>
      </c>
      <c r="S136">
        <v>126</v>
      </c>
      <c r="T136">
        <v>0</v>
      </c>
      <c r="V136">
        <v>1</v>
      </c>
      <c r="W136">
        <v>1076</v>
      </c>
    </row>
    <row r="137" spans="1:23" x14ac:dyDescent="0.25">
      <c r="H137">
        <v>400</v>
      </c>
    </row>
    <row r="138" spans="1:23" x14ac:dyDescent="0.25">
      <c r="A138">
        <v>66</v>
      </c>
      <c r="B138">
        <v>771</v>
      </c>
      <c r="C138" t="s">
        <v>273</v>
      </c>
      <c r="D138" t="s">
        <v>274</v>
      </c>
      <c r="E138" t="s">
        <v>133</v>
      </c>
      <c r="F138" t="s">
        <v>275</v>
      </c>
      <c r="G138" t="str">
        <f>"00147055"</f>
        <v>00147055</v>
      </c>
      <c r="H138">
        <v>638</v>
      </c>
      <c r="I138">
        <v>150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36</v>
      </c>
      <c r="S138">
        <v>252</v>
      </c>
      <c r="T138">
        <v>0</v>
      </c>
      <c r="V138">
        <v>1</v>
      </c>
      <c r="W138">
        <v>1070</v>
      </c>
    </row>
    <row r="139" spans="1:23" x14ac:dyDescent="0.25">
      <c r="H139">
        <v>400</v>
      </c>
    </row>
    <row r="140" spans="1:23" x14ac:dyDescent="0.25">
      <c r="A140">
        <v>67</v>
      </c>
      <c r="B140">
        <v>317</v>
      </c>
      <c r="C140" t="s">
        <v>276</v>
      </c>
      <c r="D140" t="s">
        <v>277</v>
      </c>
      <c r="E140" t="s">
        <v>15</v>
      </c>
      <c r="F140" t="s">
        <v>278</v>
      </c>
      <c r="G140" t="str">
        <f>"201511017315"</f>
        <v>201511017315</v>
      </c>
      <c r="H140" t="s">
        <v>279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25</v>
      </c>
      <c r="S140">
        <v>175</v>
      </c>
      <c r="T140">
        <v>0</v>
      </c>
      <c r="V140">
        <v>1</v>
      </c>
      <c r="W140" t="s">
        <v>280</v>
      </c>
    </row>
    <row r="141" spans="1:23" x14ac:dyDescent="0.25">
      <c r="H141">
        <v>400</v>
      </c>
    </row>
    <row r="142" spans="1:23" x14ac:dyDescent="0.25">
      <c r="A142">
        <v>68</v>
      </c>
      <c r="B142">
        <v>620</v>
      </c>
      <c r="C142" t="s">
        <v>281</v>
      </c>
      <c r="D142" t="s">
        <v>282</v>
      </c>
      <c r="E142" t="s">
        <v>283</v>
      </c>
      <c r="F142" t="s">
        <v>284</v>
      </c>
      <c r="G142" t="str">
        <f>"00213423"</f>
        <v>00213423</v>
      </c>
      <c r="H142">
        <v>968</v>
      </c>
      <c r="I142">
        <v>0</v>
      </c>
      <c r="J142">
        <v>70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V142">
        <v>1</v>
      </c>
      <c r="W142">
        <v>1038</v>
      </c>
    </row>
    <row r="143" spans="1:23" x14ac:dyDescent="0.25">
      <c r="H143">
        <v>400</v>
      </c>
    </row>
    <row r="144" spans="1:23" x14ac:dyDescent="0.25">
      <c r="A144">
        <v>69</v>
      </c>
      <c r="B144">
        <v>1690</v>
      </c>
      <c r="C144" t="s">
        <v>267</v>
      </c>
      <c r="D144" t="s">
        <v>282</v>
      </c>
      <c r="E144" t="s">
        <v>133</v>
      </c>
      <c r="F144" t="s">
        <v>285</v>
      </c>
      <c r="G144" t="str">
        <f>"00212921"</f>
        <v>00212921</v>
      </c>
      <c r="H144">
        <v>979</v>
      </c>
      <c r="I144">
        <v>0</v>
      </c>
      <c r="J144">
        <v>50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V144">
        <v>1</v>
      </c>
      <c r="W144">
        <v>1029</v>
      </c>
    </row>
    <row r="145" spans="1:23" x14ac:dyDescent="0.25">
      <c r="H145">
        <v>400</v>
      </c>
    </row>
    <row r="146" spans="1:23" x14ac:dyDescent="0.25">
      <c r="A146">
        <v>70</v>
      </c>
      <c r="B146">
        <v>100</v>
      </c>
      <c r="C146" t="s">
        <v>286</v>
      </c>
      <c r="D146" t="s">
        <v>287</v>
      </c>
      <c r="E146" t="s">
        <v>73</v>
      </c>
      <c r="F146" t="s">
        <v>288</v>
      </c>
      <c r="G146" t="str">
        <f>"00217742"</f>
        <v>00217742</v>
      </c>
      <c r="H146">
        <v>869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17</v>
      </c>
      <c r="S146">
        <v>119</v>
      </c>
      <c r="T146">
        <v>0</v>
      </c>
      <c r="V146">
        <v>1</v>
      </c>
      <c r="W146">
        <v>1018</v>
      </c>
    </row>
    <row r="147" spans="1:23" x14ac:dyDescent="0.25">
      <c r="H147">
        <v>400</v>
      </c>
    </row>
    <row r="148" spans="1:23" x14ac:dyDescent="0.25">
      <c r="A148">
        <v>71</v>
      </c>
      <c r="B148">
        <v>173</v>
      </c>
      <c r="C148" t="s">
        <v>289</v>
      </c>
      <c r="D148" t="s">
        <v>133</v>
      </c>
      <c r="E148" t="s">
        <v>43</v>
      </c>
      <c r="F148" t="s">
        <v>290</v>
      </c>
      <c r="G148" t="str">
        <f>"00213468"</f>
        <v>00213468</v>
      </c>
      <c r="H148">
        <v>935</v>
      </c>
      <c r="I148">
        <v>0</v>
      </c>
      <c r="J148">
        <v>70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V148">
        <v>1</v>
      </c>
      <c r="W148">
        <v>1005</v>
      </c>
    </row>
    <row r="149" spans="1:23" x14ac:dyDescent="0.25">
      <c r="H149">
        <v>400</v>
      </c>
    </row>
    <row r="150" spans="1:23" x14ac:dyDescent="0.25">
      <c r="A150">
        <v>72</v>
      </c>
      <c r="B150">
        <v>849</v>
      </c>
      <c r="C150" t="s">
        <v>291</v>
      </c>
      <c r="D150" t="s">
        <v>292</v>
      </c>
      <c r="E150" t="s">
        <v>283</v>
      </c>
      <c r="F150" t="s">
        <v>293</v>
      </c>
      <c r="G150" t="str">
        <f>"00029258"</f>
        <v>00029258</v>
      </c>
      <c r="H150">
        <v>825</v>
      </c>
      <c r="I150">
        <v>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21</v>
      </c>
      <c r="S150">
        <v>147</v>
      </c>
      <c r="T150">
        <v>0</v>
      </c>
      <c r="V150">
        <v>1</v>
      </c>
      <c r="W150">
        <v>1002</v>
      </c>
    </row>
    <row r="151" spans="1:23" x14ac:dyDescent="0.25">
      <c r="H151">
        <v>400</v>
      </c>
    </row>
    <row r="152" spans="1:23" x14ac:dyDescent="0.25">
      <c r="A152">
        <v>73</v>
      </c>
      <c r="B152">
        <v>1229</v>
      </c>
      <c r="C152" t="s">
        <v>294</v>
      </c>
      <c r="D152" t="s">
        <v>282</v>
      </c>
      <c r="E152" t="s">
        <v>92</v>
      </c>
      <c r="F152" t="s">
        <v>295</v>
      </c>
      <c r="G152" t="str">
        <f>"00215456"</f>
        <v>00215456</v>
      </c>
      <c r="H152" t="s">
        <v>296</v>
      </c>
      <c r="I152">
        <v>0</v>
      </c>
      <c r="J152">
        <v>70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</v>
      </c>
      <c r="S152">
        <v>56</v>
      </c>
      <c r="T152">
        <v>0</v>
      </c>
      <c r="V152">
        <v>1</v>
      </c>
      <c r="W152" t="s">
        <v>297</v>
      </c>
    </row>
    <row r="153" spans="1:23" x14ac:dyDescent="0.25">
      <c r="H153">
        <v>400</v>
      </c>
    </row>
    <row r="154" spans="1:23" x14ac:dyDescent="0.25">
      <c r="A154">
        <v>74</v>
      </c>
      <c r="B154">
        <v>305</v>
      </c>
      <c r="C154" t="s">
        <v>298</v>
      </c>
      <c r="D154" t="s">
        <v>31</v>
      </c>
      <c r="E154" t="s">
        <v>299</v>
      </c>
      <c r="F154" t="s">
        <v>300</v>
      </c>
      <c r="G154" t="str">
        <f>"00161477"</f>
        <v>00161477</v>
      </c>
      <c r="H154" t="s">
        <v>154</v>
      </c>
      <c r="I154">
        <v>0</v>
      </c>
      <c r="J154">
        <v>30</v>
      </c>
      <c r="K154">
        <v>0</v>
      </c>
      <c r="L154">
        <v>30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36</v>
      </c>
      <c r="S154">
        <v>252</v>
      </c>
      <c r="T154">
        <v>0</v>
      </c>
      <c r="V154">
        <v>1</v>
      </c>
      <c r="W154" t="s">
        <v>301</v>
      </c>
    </row>
    <row r="155" spans="1:23" x14ac:dyDescent="0.25">
      <c r="H155">
        <v>400</v>
      </c>
    </row>
    <row r="156" spans="1:23" x14ac:dyDescent="0.25">
      <c r="A156">
        <v>75</v>
      </c>
      <c r="B156">
        <v>905</v>
      </c>
      <c r="C156" t="s">
        <v>302</v>
      </c>
      <c r="D156" t="s">
        <v>303</v>
      </c>
      <c r="E156" t="s">
        <v>73</v>
      </c>
      <c r="F156" t="s">
        <v>304</v>
      </c>
      <c r="G156" t="str">
        <f>"00217776"</f>
        <v>00217776</v>
      </c>
      <c r="H156" t="s">
        <v>237</v>
      </c>
      <c r="I156">
        <v>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32</v>
      </c>
      <c r="S156">
        <v>224</v>
      </c>
      <c r="T156">
        <v>0</v>
      </c>
      <c r="V156">
        <v>1</v>
      </c>
      <c r="W156" t="s">
        <v>305</v>
      </c>
    </row>
    <row r="157" spans="1:23" x14ac:dyDescent="0.25">
      <c r="H157">
        <v>400</v>
      </c>
    </row>
    <row r="158" spans="1:23" x14ac:dyDescent="0.25">
      <c r="A158">
        <v>76</v>
      </c>
      <c r="B158">
        <v>1191</v>
      </c>
      <c r="C158" t="s">
        <v>306</v>
      </c>
      <c r="D158" t="s">
        <v>229</v>
      </c>
      <c r="E158" t="s">
        <v>150</v>
      </c>
      <c r="F158" t="s">
        <v>307</v>
      </c>
      <c r="G158" t="str">
        <f>"00215390"</f>
        <v>00215390</v>
      </c>
      <c r="H158">
        <v>880</v>
      </c>
      <c r="I158">
        <v>0</v>
      </c>
      <c r="J158">
        <v>70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3</v>
      </c>
      <c r="S158">
        <v>21</v>
      </c>
      <c r="T158">
        <v>0</v>
      </c>
      <c r="V158">
        <v>1</v>
      </c>
      <c r="W158">
        <v>971</v>
      </c>
    </row>
    <row r="159" spans="1:23" x14ac:dyDescent="0.25">
      <c r="H159">
        <v>400</v>
      </c>
    </row>
    <row r="160" spans="1:23" x14ac:dyDescent="0.25">
      <c r="A160">
        <v>77</v>
      </c>
      <c r="B160">
        <v>30</v>
      </c>
      <c r="C160" t="s">
        <v>308</v>
      </c>
      <c r="D160" t="s">
        <v>96</v>
      </c>
      <c r="E160" t="s">
        <v>185</v>
      </c>
      <c r="F160" t="s">
        <v>309</v>
      </c>
      <c r="G160" t="str">
        <f>"201506000267"</f>
        <v>201506000267</v>
      </c>
      <c r="H160">
        <v>770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24</v>
      </c>
      <c r="S160">
        <v>168</v>
      </c>
      <c r="T160">
        <v>0</v>
      </c>
      <c r="V160">
        <v>1</v>
      </c>
      <c r="W160">
        <v>968</v>
      </c>
    </row>
    <row r="161" spans="1:23" x14ac:dyDescent="0.25">
      <c r="H161">
        <v>400</v>
      </c>
    </row>
    <row r="162" spans="1:23" x14ac:dyDescent="0.25">
      <c r="A162">
        <v>78</v>
      </c>
      <c r="B162">
        <v>1850</v>
      </c>
      <c r="C162" t="s">
        <v>310</v>
      </c>
      <c r="D162" t="s">
        <v>311</v>
      </c>
      <c r="E162" t="s">
        <v>255</v>
      </c>
      <c r="F162" t="s">
        <v>312</v>
      </c>
      <c r="G162" t="str">
        <f>"201511043517"</f>
        <v>201511043517</v>
      </c>
      <c r="H162">
        <v>660</v>
      </c>
      <c r="I162">
        <v>150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16</v>
      </c>
      <c r="S162">
        <v>112</v>
      </c>
      <c r="T162">
        <v>0</v>
      </c>
      <c r="V162">
        <v>1</v>
      </c>
      <c r="W162">
        <v>952</v>
      </c>
    </row>
    <row r="163" spans="1:23" x14ac:dyDescent="0.25">
      <c r="H163">
        <v>400</v>
      </c>
    </row>
    <row r="164" spans="1:23" x14ac:dyDescent="0.25">
      <c r="A164">
        <v>79</v>
      </c>
      <c r="B164">
        <v>1387</v>
      </c>
      <c r="C164" t="s">
        <v>313</v>
      </c>
      <c r="D164" t="s">
        <v>185</v>
      </c>
      <c r="E164" t="s">
        <v>47</v>
      </c>
      <c r="F164" t="s">
        <v>314</v>
      </c>
      <c r="G164" t="str">
        <f>"201406015052"</f>
        <v>201406015052</v>
      </c>
      <c r="H164">
        <v>649</v>
      </c>
      <c r="I164">
        <v>0</v>
      </c>
      <c r="J164">
        <v>70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33</v>
      </c>
      <c r="S164">
        <v>231</v>
      </c>
      <c r="T164">
        <v>0</v>
      </c>
      <c r="V164">
        <v>1</v>
      </c>
      <c r="W164">
        <v>950</v>
      </c>
    </row>
    <row r="165" spans="1:23" x14ac:dyDescent="0.25">
      <c r="H165">
        <v>400</v>
      </c>
    </row>
    <row r="166" spans="1:23" x14ac:dyDescent="0.25">
      <c r="A166">
        <v>80</v>
      </c>
      <c r="B166">
        <v>984</v>
      </c>
      <c r="C166" t="s">
        <v>315</v>
      </c>
      <c r="D166" t="s">
        <v>316</v>
      </c>
      <c r="E166" t="s">
        <v>198</v>
      </c>
      <c r="F166" t="s">
        <v>317</v>
      </c>
      <c r="G166" t="str">
        <f>"00184533"</f>
        <v>00184533</v>
      </c>
      <c r="H166">
        <v>528</v>
      </c>
      <c r="I166">
        <v>150</v>
      </c>
      <c r="J166">
        <v>50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30</v>
      </c>
      <c r="S166">
        <v>210</v>
      </c>
      <c r="T166">
        <v>0</v>
      </c>
      <c r="V166">
        <v>1</v>
      </c>
      <c r="W166">
        <v>938</v>
      </c>
    </row>
    <row r="167" spans="1:23" x14ac:dyDescent="0.25">
      <c r="H167">
        <v>400</v>
      </c>
    </row>
    <row r="168" spans="1:23" x14ac:dyDescent="0.25">
      <c r="A168">
        <v>81</v>
      </c>
      <c r="B168">
        <v>49</v>
      </c>
      <c r="C168" t="s">
        <v>318</v>
      </c>
      <c r="D168" t="s">
        <v>319</v>
      </c>
      <c r="E168" t="s">
        <v>320</v>
      </c>
      <c r="F168" t="s">
        <v>321</v>
      </c>
      <c r="G168" t="str">
        <f>"00215617"</f>
        <v>00215617</v>
      </c>
      <c r="H168" t="s">
        <v>191</v>
      </c>
      <c r="I168">
        <v>0</v>
      </c>
      <c r="J168">
        <v>70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V168">
        <v>1</v>
      </c>
      <c r="W168" t="s">
        <v>322</v>
      </c>
    </row>
    <row r="169" spans="1:23" x14ac:dyDescent="0.25">
      <c r="H169">
        <v>400</v>
      </c>
    </row>
    <row r="170" spans="1:23" x14ac:dyDescent="0.25">
      <c r="A170">
        <v>82</v>
      </c>
      <c r="B170">
        <v>1569</v>
      </c>
      <c r="C170" t="s">
        <v>323</v>
      </c>
      <c r="D170" t="s">
        <v>73</v>
      </c>
      <c r="E170" t="s">
        <v>133</v>
      </c>
      <c r="F170" t="s">
        <v>324</v>
      </c>
      <c r="G170" t="str">
        <f>"201412002751"</f>
        <v>201412002751</v>
      </c>
      <c r="H170">
        <v>649</v>
      </c>
      <c r="I170">
        <v>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35</v>
      </c>
      <c r="S170">
        <v>245</v>
      </c>
      <c r="T170">
        <v>0</v>
      </c>
      <c r="V170">
        <v>1</v>
      </c>
      <c r="W170">
        <v>924</v>
      </c>
    </row>
    <row r="171" spans="1:23" x14ac:dyDescent="0.25">
      <c r="H171">
        <v>400</v>
      </c>
    </row>
    <row r="172" spans="1:23" x14ac:dyDescent="0.25">
      <c r="A172">
        <v>83</v>
      </c>
      <c r="B172">
        <v>1638</v>
      </c>
      <c r="C172" t="s">
        <v>325</v>
      </c>
      <c r="D172" t="s">
        <v>326</v>
      </c>
      <c r="E172" t="s">
        <v>327</v>
      </c>
      <c r="F172" t="s">
        <v>328</v>
      </c>
      <c r="G172" t="str">
        <f>"201412003920"</f>
        <v>201412003920</v>
      </c>
      <c r="H172" t="s">
        <v>329</v>
      </c>
      <c r="I172">
        <v>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V172">
        <v>1</v>
      </c>
      <c r="W172" t="s">
        <v>330</v>
      </c>
    </row>
    <row r="173" spans="1:23" x14ac:dyDescent="0.25">
      <c r="H173">
        <v>400</v>
      </c>
    </row>
    <row r="174" spans="1:23" x14ac:dyDescent="0.25">
      <c r="A174">
        <v>84</v>
      </c>
      <c r="B174">
        <v>443</v>
      </c>
      <c r="C174" t="s">
        <v>331</v>
      </c>
      <c r="D174" t="s">
        <v>332</v>
      </c>
      <c r="E174" t="s">
        <v>73</v>
      </c>
      <c r="F174" t="s">
        <v>333</v>
      </c>
      <c r="G174" t="str">
        <f>"00216352"</f>
        <v>00216352</v>
      </c>
      <c r="H174" t="s">
        <v>89</v>
      </c>
      <c r="I174">
        <v>0</v>
      </c>
      <c r="J174">
        <v>30</v>
      </c>
      <c r="K174">
        <v>30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4</v>
      </c>
      <c r="S174">
        <v>28</v>
      </c>
      <c r="T174">
        <v>0</v>
      </c>
      <c r="V174">
        <v>1</v>
      </c>
      <c r="W174" t="s">
        <v>34</v>
      </c>
    </row>
    <row r="175" spans="1:23" x14ac:dyDescent="0.25">
      <c r="H175">
        <v>400</v>
      </c>
    </row>
    <row r="176" spans="1:23" x14ac:dyDescent="0.25">
      <c r="A176">
        <v>85</v>
      </c>
      <c r="B176">
        <v>362</v>
      </c>
      <c r="C176" t="s">
        <v>334</v>
      </c>
      <c r="D176" t="s">
        <v>335</v>
      </c>
      <c r="E176" t="s">
        <v>57</v>
      </c>
      <c r="F176" t="s">
        <v>336</v>
      </c>
      <c r="G176" t="str">
        <f>"00217160"</f>
        <v>00217160</v>
      </c>
      <c r="H176">
        <v>715</v>
      </c>
      <c r="I176">
        <v>150</v>
      </c>
      <c r="J176">
        <v>50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V176">
        <v>1</v>
      </c>
      <c r="W176">
        <v>915</v>
      </c>
    </row>
    <row r="177" spans="1:23" x14ac:dyDescent="0.25">
      <c r="H177">
        <v>400</v>
      </c>
    </row>
    <row r="178" spans="1:23" x14ac:dyDescent="0.25">
      <c r="A178">
        <v>86</v>
      </c>
      <c r="B178">
        <v>465</v>
      </c>
      <c r="C178" t="s">
        <v>337</v>
      </c>
      <c r="D178" t="s">
        <v>338</v>
      </c>
      <c r="E178" t="s">
        <v>283</v>
      </c>
      <c r="F178" t="s">
        <v>339</v>
      </c>
      <c r="G178" t="str">
        <f>"00108788"</f>
        <v>00108788</v>
      </c>
      <c r="H178" t="s">
        <v>191</v>
      </c>
      <c r="I178">
        <v>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V178">
        <v>1</v>
      </c>
      <c r="W178" t="s">
        <v>340</v>
      </c>
    </row>
    <row r="179" spans="1:23" x14ac:dyDescent="0.25">
      <c r="H179" t="s">
        <v>124</v>
      </c>
    </row>
    <row r="180" spans="1:23" x14ac:dyDescent="0.25">
      <c r="A180">
        <v>87</v>
      </c>
      <c r="B180">
        <v>13</v>
      </c>
      <c r="C180" t="s">
        <v>341</v>
      </c>
      <c r="D180" t="s">
        <v>96</v>
      </c>
      <c r="E180" t="s">
        <v>87</v>
      </c>
      <c r="F180" t="s">
        <v>342</v>
      </c>
      <c r="G180" t="str">
        <f>"00121957"</f>
        <v>00121957</v>
      </c>
      <c r="H180" t="s">
        <v>343</v>
      </c>
      <c r="I180">
        <v>0</v>
      </c>
      <c r="J180">
        <v>70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V180">
        <v>1</v>
      </c>
      <c r="W180" t="s">
        <v>344</v>
      </c>
    </row>
    <row r="181" spans="1:23" x14ac:dyDescent="0.25">
      <c r="H181">
        <v>400</v>
      </c>
    </row>
    <row r="182" spans="1:23" x14ac:dyDescent="0.25">
      <c r="A182">
        <v>88</v>
      </c>
      <c r="B182">
        <v>438</v>
      </c>
      <c r="C182" t="s">
        <v>345</v>
      </c>
      <c r="D182" t="s">
        <v>346</v>
      </c>
      <c r="E182" t="s">
        <v>347</v>
      </c>
      <c r="F182" t="s">
        <v>348</v>
      </c>
      <c r="G182" t="str">
        <f>"00215485"</f>
        <v>00215485</v>
      </c>
      <c r="H182">
        <v>660</v>
      </c>
      <c r="I182">
        <v>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27</v>
      </c>
      <c r="S182">
        <v>189</v>
      </c>
      <c r="T182">
        <v>0</v>
      </c>
      <c r="V182">
        <v>1</v>
      </c>
      <c r="W182">
        <v>879</v>
      </c>
    </row>
    <row r="183" spans="1:23" x14ac:dyDescent="0.25">
      <c r="H183">
        <v>400</v>
      </c>
    </row>
    <row r="184" spans="1:23" x14ac:dyDescent="0.25">
      <c r="A184">
        <v>89</v>
      </c>
      <c r="B184">
        <v>1059</v>
      </c>
      <c r="C184" t="s">
        <v>349</v>
      </c>
      <c r="D184" t="s">
        <v>332</v>
      </c>
      <c r="E184" t="s">
        <v>350</v>
      </c>
      <c r="F184" t="s">
        <v>351</v>
      </c>
      <c r="G184" t="str">
        <f>"00214977"</f>
        <v>00214977</v>
      </c>
      <c r="H184">
        <v>748</v>
      </c>
      <c r="I184">
        <v>0</v>
      </c>
      <c r="J184">
        <v>70</v>
      </c>
      <c r="K184">
        <v>50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V184">
        <v>1</v>
      </c>
      <c r="W184">
        <v>868</v>
      </c>
    </row>
    <row r="185" spans="1:23" x14ac:dyDescent="0.25">
      <c r="H185">
        <v>400</v>
      </c>
    </row>
    <row r="186" spans="1:23" x14ac:dyDescent="0.25">
      <c r="A186">
        <v>90</v>
      </c>
      <c r="B186">
        <v>421</v>
      </c>
      <c r="C186" t="s">
        <v>352</v>
      </c>
      <c r="D186" t="s">
        <v>353</v>
      </c>
      <c r="E186" t="s">
        <v>354</v>
      </c>
      <c r="F186" t="s">
        <v>355</v>
      </c>
      <c r="G186" t="str">
        <f>"00155746"</f>
        <v>00155746</v>
      </c>
      <c r="H186" t="s">
        <v>356</v>
      </c>
      <c r="I186">
        <v>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12</v>
      </c>
      <c r="S186">
        <v>84</v>
      </c>
      <c r="T186">
        <v>0</v>
      </c>
      <c r="V186">
        <v>1</v>
      </c>
      <c r="W186" t="s">
        <v>357</v>
      </c>
    </row>
    <row r="187" spans="1:23" x14ac:dyDescent="0.25">
      <c r="H187">
        <v>400</v>
      </c>
    </row>
    <row r="188" spans="1:23" x14ac:dyDescent="0.25">
      <c r="A188">
        <v>91</v>
      </c>
      <c r="B188">
        <v>1045</v>
      </c>
      <c r="C188" t="s">
        <v>358</v>
      </c>
      <c r="D188" t="s">
        <v>359</v>
      </c>
      <c r="E188" t="s">
        <v>360</v>
      </c>
      <c r="F188" t="s">
        <v>361</v>
      </c>
      <c r="G188" t="str">
        <f>"00213095"</f>
        <v>00213095</v>
      </c>
      <c r="H188" t="s">
        <v>237</v>
      </c>
      <c r="I188">
        <v>0</v>
      </c>
      <c r="J188">
        <v>50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V188">
        <v>1</v>
      </c>
      <c r="W188" t="s">
        <v>362</v>
      </c>
    </row>
    <row r="189" spans="1:23" x14ac:dyDescent="0.25">
      <c r="H189">
        <v>400</v>
      </c>
    </row>
    <row r="190" spans="1:23" x14ac:dyDescent="0.25">
      <c r="A190">
        <v>92</v>
      </c>
      <c r="B190">
        <v>636</v>
      </c>
      <c r="C190" t="s">
        <v>363</v>
      </c>
      <c r="D190" t="s">
        <v>364</v>
      </c>
      <c r="E190" t="s">
        <v>43</v>
      </c>
      <c r="F190" t="s">
        <v>365</v>
      </c>
      <c r="G190" t="str">
        <f>"00209219"</f>
        <v>00209219</v>
      </c>
      <c r="H190">
        <v>792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V190">
        <v>1</v>
      </c>
      <c r="W190">
        <v>792</v>
      </c>
    </row>
    <row r="191" spans="1:23" x14ac:dyDescent="0.25">
      <c r="H191">
        <v>400</v>
      </c>
    </row>
    <row r="192" spans="1:23" x14ac:dyDescent="0.25">
      <c r="A192">
        <v>93</v>
      </c>
      <c r="B192">
        <v>590</v>
      </c>
      <c r="C192" t="s">
        <v>366</v>
      </c>
      <c r="D192" t="s">
        <v>367</v>
      </c>
      <c r="E192" t="s">
        <v>133</v>
      </c>
      <c r="F192" t="s">
        <v>368</v>
      </c>
      <c r="G192" t="str">
        <f>"00009074"</f>
        <v>00009074</v>
      </c>
      <c r="H192">
        <v>671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17</v>
      </c>
      <c r="S192">
        <v>119</v>
      </c>
      <c r="T192">
        <v>0</v>
      </c>
      <c r="V192">
        <v>1</v>
      </c>
      <c r="W192">
        <v>790</v>
      </c>
    </row>
    <row r="193" spans="1:23" x14ac:dyDescent="0.25">
      <c r="H193">
        <v>400</v>
      </c>
    </row>
    <row r="194" spans="1:23" x14ac:dyDescent="0.25">
      <c r="A194">
        <v>94</v>
      </c>
      <c r="B194">
        <v>1156</v>
      </c>
      <c r="C194" t="s">
        <v>369</v>
      </c>
      <c r="D194" t="s">
        <v>370</v>
      </c>
      <c r="E194" t="s">
        <v>133</v>
      </c>
      <c r="F194" t="s">
        <v>371</v>
      </c>
      <c r="G194" t="str">
        <f>"00155278"</f>
        <v>00155278</v>
      </c>
      <c r="H194">
        <v>715</v>
      </c>
      <c r="I194">
        <v>0</v>
      </c>
      <c r="J194">
        <v>50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V194">
        <v>1</v>
      </c>
      <c r="W194">
        <v>765</v>
      </c>
    </row>
    <row r="195" spans="1:23" x14ac:dyDescent="0.25">
      <c r="H195" t="s">
        <v>124</v>
      </c>
    </row>
    <row r="196" spans="1:23" x14ac:dyDescent="0.25">
      <c r="A196">
        <v>95</v>
      </c>
      <c r="B196">
        <v>1697</v>
      </c>
      <c r="C196" t="s">
        <v>372</v>
      </c>
      <c r="D196" t="s">
        <v>73</v>
      </c>
      <c r="E196" t="s">
        <v>204</v>
      </c>
      <c r="F196" t="s">
        <v>373</v>
      </c>
      <c r="G196" t="str">
        <f>"201409003172"</f>
        <v>201409003172</v>
      </c>
      <c r="H196">
        <v>517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24</v>
      </c>
      <c r="S196">
        <v>168</v>
      </c>
      <c r="T196">
        <v>0</v>
      </c>
      <c r="V196">
        <v>1</v>
      </c>
      <c r="W196">
        <v>715</v>
      </c>
    </row>
    <row r="197" spans="1:23" x14ac:dyDescent="0.25">
      <c r="H197">
        <v>400</v>
      </c>
    </row>
    <row r="198" spans="1:23" x14ac:dyDescent="0.25">
      <c r="A198">
        <v>96</v>
      </c>
      <c r="B198">
        <v>1266</v>
      </c>
      <c r="C198" t="s">
        <v>374</v>
      </c>
      <c r="D198" t="s">
        <v>44</v>
      </c>
      <c r="E198" t="s">
        <v>283</v>
      </c>
      <c r="F198" t="s">
        <v>375</v>
      </c>
      <c r="G198" t="str">
        <f>"201507001983"</f>
        <v>201507001983</v>
      </c>
      <c r="H198" t="s">
        <v>376</v>
      </c>
      <c r="I198">
        <v>0</v>
      </c>
      <c r="J198">
        <v>30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V198">
        <v>1</v>
      </c>
      <c r="W198" t="s">
        <v>377</v>
      </c>
    </row>
    <row r="199" spans="1:23" x14ac:dyDescent="0.25">
      <c r="H199" t="s">
        <v>106</v>
      </c>
    </row>
    <row r="200" spans="1:23" x14ac:dyDescent="0.25">
      <c r="A200">
        <v>97</v>
      </c>
      <c r="B200">
        <v>1258</v>
      </c>
      <c r="C200" t="s">
        <v>378</v>
      </c>
      <c r="D200" t="s">
        <v>379</v>
      </c>
      <c r="E200" t="s">
        <v>380</v>
      </c>
      <c r="F200" t="s">
        <v>381</v>
      </c>
      <c r="G200" t="str">
        <f>"00215265"</f>
        <v>00215265</v>
      </c>
      <c r="H200">
        <v>660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V200">
        <v>1</v>
      </c>
      <c r="W200">
        <v>660</v>
      </c>
    </row>
    <row r="201" spans="1:23" x14ac:dyDescent="0.25">
      <c r="H201">
        <v>400</v>
      </c>
    </row>
    <row r="203" spans="1:23" x14ac:dyDescent="0.25">
      <c r="A203" t="s">
        <v>382</v>
      </c>
    </row>
    <row r="204" spans="1:23" x14ac:dyDescent="0.25">
      <c r="A204" t="s">
        <v>383</v>
      </c>
    </row>
    <row r="205" spans="1:23" x14ac:dyDescent="0.25">
      <c r="A205" t="s">
        <v>384</v>
      </c>
    </row>
    <row r="206" spans="1:23" x14ac:dyDescent="0.25">
      <c r="A206" t="s">
        <v>385</v>
      </c>
    </row>
    <row r="207" spans="1:23" x14ac:dyDescent="0.25">
      <c r="A207" t="s">
        <v>386</v>
      </c>
    </row>
    <row r="208" spans="1:23" x14ac:dyDescent="0.25">
      <c r="A208" t="s">
        <v>387</v>
      </c>
    </row>
    <row r="209" spans="1:1" x14ac:dyDescent="0.25">
      <c r="A209" t="s">
        <v>388</v>
      </c>
    </row>
    <row r="210" spans="1:1" x14ac:dyDescent="0.25">
      <c r="A210" t="s">
        <v>389</v>
      </c>
    </row>
    <row r="211" spans="1:1" x14ac:dyDescent="0.25">
      <c r="A211" t="s">
        <v>390</v>
      </c>
    </row>
    <row r="212" spans="1:1" x14ac:dyDescent="0.25">
      <c r="A212" t="s">
        <v>391</v>
      </c>
    </row>
    <row r="213" spans="1:1" x14ac:dyDescent="0.25">
      <c r="A213" t="s">
        <v>392</v>
      </c>
    </row>
    <row r="214" spans="1:1" x14ac:dyDescent="0.25">
      <c r="A214" t="s">
        <v>393</v>
      </c>
    </row>
    <row r="215" spans="1:1" x14ac:dyDescent="0.25">
      <c r="A215" t="s">
        <v>394</v>
      </c>
    </row>
    <row r="216" spans="1:1" x14ac:dyDescent="0.25">
      <c r="A216" t="s">
        <v>395</v>
      </c>
    </row>
    <row r="217" spans="1:1" x14ac:dyDescent="0.25">
      <c r="A217" t="s">
        <v>396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2018-10-17T09:56:44Z</dcterms:created>
  <dcterms:modified xsi:type="dcterms:W3CDTF">2018-10-17T09:56:45Z</dcterms:modified>
</cp:coreProperties>
</file>