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6" i="1" l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<sst xmlns="http://schemas.openxmlformats.org/spreadsheetml/2006/main" count="359" uniqueCount="278">
  <si>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</si>
  <si>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</si>
  <si>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</si>
  <si>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ΤΡΙΤΕΚΝΟΙ ΜΕ ΕΜΠΕΙΡΙΑ</t>
  </si>
  <si>
    <t>ΔΕ ΚΑΤΑΜΕΤΡΗΤΩΝ (ΘΕΣΗ 400)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</si>
  <si>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</si>
  <si>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</si>
  <si>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</si>
  <si>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</si>
  <si>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</si>
  <si>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</si>
  <si>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</si>
  <si>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</si>
  <si>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ΜΑΓΚΛΑΡΑΣ</t>
  </si>
  <si>
    <t>ΑΘΑΝΑΣΙΟΣ</t>
  </si>
  <si>
    <t>ΔΗΜΗΤΡΙΟΣ</t>
  </si>
  <si>
    <t>ΑΜ734004</t>
  </si>
  <si>
    <t>ΜΕΝΤΖΑ</t>
  </si>
  <si>
    <t>ΖΩΗ</t>
  </si>
  <si>
    <t>ΜΑΡΚΟΣ</t>
  </si>
  <si>
    <t>ΑΜ203768</t>
  </si>
  <si>
    <t>962,5</t>
  </si>
  <si>
    <t>1467,5</t>
  </si>
  <si>
    <t>ΓΚΙΖΑΡΗ</t>
  </si>
  <si>
    <t>ΕΙΡΗΝΗ</t>
  </si>
  <si>
    <t>ΒΑΣΙΛΕΙΟΣ</t>
  </si>
  <si>
    <t>ΑΚ084548</t>
  </si>
  <si>
    <t>ΚΟΥΤΤΙΚΑ</t>
  </si>
  <si>
    <t>ΑΙΚΑΤΕΡΙΝΗ</t>
  </si>
  <si>
    <t>ΝΙΚΟΛΑΟΣ</t>
  </si>
  <si>
    <t>ΑΑ310811</t>
  </si>
  <si>
    <t>ΜΠΑΡΜΠΑΛΙΟΥ</t>
  </si>
  <si>
    <t>ΧΡΥΣΟΥΛΑ</t>
  </si>
  <si>
    <t>ΣΠΥΡΟΣ</t>
  </si>
  <si>
    <t>Χ653717</t>
  </si>
  <si>
    <t>ΓΟΥΣΑ</t>
  </si>
  <si>
    <t>Τ280730</t>
  </si>
  <si>
    <t>ΠΡΙΤΣΑ</t>
  </si>
  <si>
    <t>ΙΣΑΒΕΛΛΑ</t>
  </si>
  <si>
    <t>ΑΝΑΣΤΑΣΙΟΣ</t>
  </si>
  <si>
    <t>ΑΒ227446</t>
  </si>
  <si>
    <t>1006,5</t>
  </si>
  <si>
    <t>1328,5</t>
  </si>
  <si>
    <t>ΔΕΛΗ</t>
  </si>
  <si>
    <t>ΚΩΝΣΤΑΝΤΙΝΑ</t>
  </si>
  <si>
    <t>ΣΤΑΥΡΟΣ</t>
  </si>
  <si>
    <t>Φ384204</t>
  </si>
  <si>
    <t>874,5</t>
  </si>
  <si>
    <t>1316,5</t>
  </si>
  <si>
    <t>ΨΥΛΟΓΛΟΥ</t>
  </si>
  <si>
    <t>ΑΝΑΣΤΑΣΙΑ</t>
  </si>
  <si>
    <t>Σ568166</t>
  </si>
  <si>
    <t>ΜΠΑΝΑΝΗΣ</t>
  </si>
  <si>
    <t>Χ000394</t>
  </si>
  <si>
    <t>ΚΟΝΤΟΓΙΑΝΝΗΣ</t>
  </si>
  <si>
    <t>ΙΩΑΝΝΗΣ</t>
  </si>
  <si>
    <t>ΑΑ428620</t>
  </si>
  <si>
    <t>ΔΕΙΝΟΠΑΠΑΣ</t>
  </si>
  <si>
    <t>ΘΩΜΑΣ</t>
  </si>
  <si>
    <t>ΑΚ101411</t>
  </si>
  <si>
    <t>687,5</t>
  </si>
  <si>
    <t>1283,5</t>
  </si>
  <si>
    <t>ΦΩΤΗ</t>
  </si>
  <si>
    <t>ΔΗΜΗΤΡΑ</t>
  </si>
  <si>
    <t>Χ865425</t>
  </si>
  <si>
    <t>ΜΠΑΛΤΖΑΚΗΣ</t>
  </si>
  <si>
    <t>ΕΜΜΑΝΟΥΗΛ</t>
  </si>
  <si>
    <t>ΓΕΩΡΓΙΟΣ</t>
  </si>
  <si>
    <t>ΑΑ373041</t>
  </si>
  <si>
    <t>1050,5</t>
  </si>
  <si>
    <t>1232,5</t>
  </si>
  <si>
    <t>ΚΑΤΑΡΑ</t>
  </si>
  <si>
    <t>ΑΛΕΞΑΝΔΡΑ</t>
  </si>
  <si>
    <t>Χ536316</t>
  </si>
  <si>
    <t>841,5</t>
  </si>
  <si>
    <t>1230,5</t>
  </si>
  <si>
    <t>ΜΑΚΡΗ</t>
  </si>
  <si>
    <t>ΜΑΓΔΑΛΗΝΗ</t>
  </si>
  <si>
    <t>ΑΗ563593</t>
  </si>
  <si>
    <t>984,5</t>
  </si>
  <si>
    <t>1220,5</t>
  </si>
  <si>
    <t>400-401</t>
  </si>
  <si>
    <t>ΜΑΓΓΙΝΑ</t>
  </si>
  <si>
    <t>ΕΥΑΓΓΕΛΟΣ</t>
  </si>
  <si>
    <t>ΑΙ022089</t>
  </si>
  <si>
    <t>ΚΑΡΑΓΙΑΝΝΗ</t>
  </si>
  <si>
    <t>ΦΩΤΕΙΝΗ</t>
  </si>
  <si>
    <t>Σ889997</t>
  </si>
  <si>
    <t>ΚΑΜΠΟΥΡΑΚΗ</t>
  </si>
  <si>
    <t>ΑΝΑΣΤΑΣΙΑ ΔΗΜΗΤΡΑ</t>
  </si>
  <si>
    <t>ΑΛΕΞΑΝΔΡΟΣ</t>
  </si>
  <si>
    <t>ΑΒ217652</t>
  </si>
  <si>
    <t>ΚΟΡΥΦΙΔΟΥ</t>
  </si>
  <si>
    <t>ΣΕΒΑΣΤΗ</t>
  </si>
  <si>
    <t>ΣΑΒΒΑΣ</t>
  </si>
  <si>
    <t>ΑΗ379181</t>
  </si>
  <si>
    <t>ΜΠΑΚΑΓΙΑΝΝΗΣ</t>
  </si>
  <si>
    <t>ΚΩΝΣΤΑΝΤΙΝΟΣ</t>
  </si>
  <si>
    <t>ΔΙΟΓΕΝΗΣ</t>
  </si>
  <si>
    <t>ΑΖ238450</t>
  </si>
  <si>
    <t>852,5</t>
  </si>
  <si>
    <t>1186,5</t>
  </si>
  <si>
    <t>ΑΠΟΣΤΟΛΟΠΟΥΛΟΥ</t>
  </si>
  <si>
    <t>ΑΜ483836</t>
  </si>
  <si>
    <t>1017,5</t>
  </si>
  <si>
    <t>1185,5</t>
  </si>
  <si>
    <t>ΗΛΙΟΠΟΥΛΟΥ</t>
  </si>
  <si>
    <t>ΕΛΕΝΗ</t>
  </si>
  <si>
    <t>ΑΜ543934</t>
  </si>
  <si>
    <t>1179,5</t>
  </si>
  <si>
    <t>ΜΕΓΑΛΟΥ</t>
  </si>
  <si>
    <t>ΑΡΙΣΤΕΑ</t>
  </si>
  <si>
    <t>Φ224250</t>
  </si>
  <si>
    <t>ΚΑΚΟΥΡΗ</t>
  </si>
  <si>
    <t>ΕΛΕΥΘΕΡΙΑ</t>
  </si>
  <si>
    <t>ΑΝ479248</t>
  </si>
  <si>
    <t>951,5</t>
  </si>
  <si>
    <t>1158,5</t>
  </si>
  <si>
    <t>ΜΙΧΑΛΙΟΥ</t>
  </si>
  <si>
    <t>ΑΙ837875</t>
  </si>
  <si>
    <t>1150,5</t>
  </si>
  <si>
    <t>ΑΓΓΕΛΙΚΗ</t>
  </si>
  <si>
    <t>ΑΒ302486</t>
  </si>
  <si>
    <t>1138,5</t>
  </si>
  <si>
    <t>ΔΗΜΟΥ</t>
  </si>
  <si>
    <t>ΙΩΑΝΝΑ</t>
  </si>
  <si>
    <t>ΜΙΧΑΗΛ</t>
  </si>
  <si>
    <t>ΑΒ113013</t>
  </si>
  <si>
    <t>ΤΖΟΥΡΤΖΙΩΤΗ</t>
  </si>
  <si>
    <t>ΚΑΛΛΙΤΣΑ</t>
  </si>
  <si>
    <t>ΑΗ004470</t>
  </si>
  <si>
    <t>994,4</t>
  </si>
  <si>
    <t>1115,4</t>
  </si>
  <si>
    <t>ΒΑΣΙΛΑΤΟΥ</t>
  </si>
  <si>
    <t>ΜΑΡΙΑ</t>
  </si>
  <si>
    <t>ΣΠΥΡΙΔΩΝ</t>
  </si>
  <si>
    <t>ΑΒ417590</t>
  </si>
  <si>
    <t>ΓΟΡΓΟΥΛΗ</t>
  </si>
  <si>
    <t>ΒΑΣΙΛΙΚΗ</t>
  </si>
  <si>
    <t>Χ955108</t>
  </si>
  <si>
    <t>1111,5</t>
  </si>
  <si>
    <t>ΣΤΑΜΑΤΕΛΑΤΟΣ</t>
  </si>
  <si>
    <t>ΑΝΤΩΝΙΟΣ</t>
  </si>
  <si>
    <t>ΕΥΣΤΑΘΙΟΣ</t>
  </si>
  <si>
    <t>ΑΒ002217</t>
  </si>
  <si>
    <t>753,5</t>
  </si>
  <si>
    <t>1102,5</t>
  </si>
  <si>
    <t>ΔΡΙΒΙΛΑΣ</t>
  </si>
  <si>
    <t>AΡΙΣΤΕΙΔΗΣ</t>
  </si>
  <si>
    <t>ΑΜ552163</t>
  </si>
  <si>
    <t>ΓΥΠΑΡΑΚΗ</t>
  </si>
  <si>
    <t>ΑΕ159918</t>
  </si>
  <si>
    <t>401-400</t>
  </si>
  <si>
    <t>ΒΑΣΙΛΑΚΑΚΗΣ</t>
  </si>
  <si>
    <t>ΣΤΑΜΑΤΙΟΣ</t>
  </si>
  <si>
    <t>ΕΜΜΑΝΟΥHΛ</t>
  </si>
  <si>
    <t>ΑΗ582091</t>
  </si>
  <si>
    <t>1014,5</t>
  </si>
  <si>
    <t>ΤΟΣΙΟΣ</t>
  </si>
  <si>
    <t>ΑΚ824994</t>
  </si>
  <si>
    <t>ΚΥΘΡΑΙΩΤΗ</t>
  </si>
  <si>
    <t>ΛΑΜΠΡΙΝΗ</t>
  </si>
  <si>
    <t>ΑΚ660172</t>
  </si>
  <si>
    <t>ΚΑΡΥΔΑΣ</t>
  </si>
  <si>
    <t>ΑΡΗΣ</t>
  </si>
  <si>
    <t>ΑΒ748085</t>
  </si>
  <si>
    <t>973,5</t>
  </si>
  <si>
    <t>1003,5</t>
  </si>
  <si>
    <t>ΣΑΡΟΥΚΟΣ</t>
  </si>
  <si>
    <t>ΣΑΚΕΛΛΑΡΙΟΣ</t>
  </si>
  <si>
    <t>ΑΗ447790</t>
  </si>
  <si>
    <t>ΓΙΑΝΝΟΥΤΣΟΥ</t>
  </si>
  <si>
    <t>ΠΕΤΡΟΣ</t>
  </si>
  <si>
    <t>ΑΑ316712</t>
  </si>
  <si>
    <t>775,5</t>
  </si>
  <si>
    <t>995,5</t>
  </si>
  <si>
    <t>ΟΡΦΑΝΙΔΟΥ</t>
  </si>
  <si>
    <t>ΣΤΥΛΙΑΝΟΣ</t>
  </si>
  <si>
    <t>Χ088050</t>
  </si>
  <si>
    <t>808,5</t>
  </si>
  <si>
    <t>988,5</t>
  </si>
  <si>
    <t>ΤΕΡΖΟΠΟΥΛΟΥ</t>
  </si>
  <si>
    <t>Χ540799</t>
  </si>
  <si>
    <t>985,5</t>
  </si>
  <si>
    <t>ΚΑΛΠΑΚΟΥ</t>
  </si>
  <si>
    <t>ΧΑΡΑΛΑΜΠΙΑ</t>
  </si>
  <si>
    <t>ΑΜ640854</t>
  </si>
  <si>
    <t>ΔΗΜΟΠΟΥΛΟΥ</t>
  </si>
  <si>
    <t>ΑΘΑΝΑΣΙΑ</t>
  </si>
  <si>
    <t>ΘΕΟΔΩΡΟΣ</t>
  </si>
  <si>
    <t>ΑΕ234209</t>
  </si>
  <si>
    <t>ΜΠΑΛΤΑ</t>
  </si>
  <si>
    <t xml:space="preserve">ΕΛΕΝΗ </t>
  </si>
  <si>
    <t>Τ307097</t>
  </si>
  <si>
    <t>ΜΑΛΛΙΔΗΣ</t>
  </si>
  <si>
    <t>ΧΑΡΑΛΑΜΠΟΣ</t>
  </si>
  <si>
    <t>ΙΩΑΚΕΙΜ</t>
  </si>
  <si>
    <t>ΑΕ079856</t>
  </si>
  <si>
    <t>ΚΑΡΑΓΙΑΝΝΙΔΗΣ</t>
  </si>
  <si>
    <t>ΧΡΗΣΤΟΣ ΓΕΩΡΓΙΟΣ</t>
  </si>
  <si>
    <t>ΑΜ912684</t>
  </si>
  <si>
    <t>ΔΗΜΗΤΡΟΥΛΗ</t>
  </si>
  <si>
    <t>Χ778578</t>
  </si>
  <si>
    <t>ΜΑΡΚΟΥ</t>
  </si>
  <si>
    <t>ΔΙΟΝΥΣΙΟΣ</t>
  </si>
  <si>
    <t>ΑΕ752982</t>
  </si>
  <si>
    <t>ΓΚΕΣΟΥΛΗ</t>
  </si>
  <si>
    <t>ΑΡΤΕΜΙΣ</t>
  </si>
  <si>
    <t>ΑΑ378705</t>
  </si>
  <si>
    <t>ΚΑΝΑΒΙΤΣΑΣ</t>
  </si>
  <si>
    <t>ΑΗ763160</t>
  </si>
  <si>
    <t>698,5</t>
  </si>
  <si>
    <t>917,5</t>
  </si>
  <si>
    <t>ΔΗΜΗΤΡΑΚΟΠΟΥΛΟΥ</t>
  </si>
  <si>
    <t>ΚΑΝΕΛΛΑ</t>
  </si>
  <si>
    <t>ΑΗ573229</t>
  </si>
  <si>
    <t>786,5</t>
  </si>
  <si>
    <t>914,5</t>
  </si>
  <si>
    <t>ΣΙΟΥΛΑ</t>
  </si>
  <si>
    <t>ΑΝΤΩΝΙΑ</t>
  </si>
  <si>
    <t>ΑΒ451794</t>
  </si>
  <si>
    <t>863,5</t>
  </si>
  <si>
    <t>913,5</t>
  </si>
  <si>
    <t>ΤΣΑΤΣΑΡΗ</t>
  </si>
  <si>
    <t>ΑΙ209958</t>
  </si>
  <si>
    <t>ΠΑΝΑΓΙΩΤΑ</t>
  </si>
  <si>
    <t>ΑΒ417589</t>
  </si>
  <si>
    <t>893,5</t>
  </si>
  <si>
    <t>ΜΑΡΓΑΡΙΤΟΠΟΥΛΟΣ</t>
  </si>
  <si>
    <t>Χ187305</t>
  </si>
  <si>
    <t>617,1</t>
  </si>
  <si>
    <t>892,1</t>
  </si>
  <si>
    <t>ΙΩΣΗΦΙΔΗΣ</t>
  </si>
  <si>
    <t>ΙΑΣΟΝΑΣ</t>
  </si>
  <si>
    <t>ΑΑ067932</t>
  </si>
  <si>
    <t>ΠΑΓΩΝΗΣ</t>
  </si>
  <si>
    <t>ΠΑΝΑΓΙΩΤΗΣ</t>
  </si>
  <si>
    <t>ΑΚ518736</t>
  </si>
  <si>
    <t>ΚΟΖΑΣ</t>
  </si>
  <si>
    <t xml:space="preserve">ΔΗΜΗΤΡΙΟΣ </t>
  </si>
  <si>
    <t>ΑΝ 191871</t>
  </si>
  <si>
    <t>676,5</t>
  </si>
  <si>
    <t>ΠΑΠΑΣΤΑΘΟΠΟΥΛΟΣ</t>
  </si>
  <si>
    <t>ΑΑ978601</t>
  </si>
  <si>
    <t>588,5</t>
  </si>
  <si>
    <t>ΜΙΧΑΗΛΙΔΗΣ</t>
  </si>
  <si>
    <t>ΑΒ430871</t>
  </si>
  <si>
    <t>742,5</t>
  </si>
  <si>
    <t>802,5</t>
  </si>
  <si>
    <t>ΤΙΓΓΑΣ</t>
  </si>
  <si>
    <t>ΑΖ276348</t>
  </si>
  <si>
    <t>709,5</t>
  </si>
  <si>
    <t>781,5</t>
  </si>
  <si>
    <t>ΓΕΩΡΓΙΟΥ</t>
  </si>
  <si>
    <t>ΠΑΥΛΟΣ</t>
  </si>
  <si>
    <t>ΑΜ417361</t>
  </si>
  <si>
    <t>ΦΑΝΙΑΔΗΣ</t>
  </si>
  <si>
    <t>ΜΑΡΙΟΣ</t>
  </si>
  <si>
    <t>ΑΝ074979</t>
  </si>
  <si>
    <t>621,5</t>
  </si>
  <si>
    <t>651,5</t>
  </si>
  <si>
    <t>ΓΙΑΝΝΟΥΚΑΚΟΣ</t>
  </si>
  <si>
    <t>Χ539883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</si>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</sst>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339</v>
      </c>
      <c r="C8" t="s">
        <v>13</v>
      </c>
      <c r="D8" t="s">
        <v>14</v>
      </c>
      <c r="E8" t="s">
        <v>15</v>
      </c>
      <c r="F8" t="s">
        <v>16</v>
      </c>
      <c r="G8" t="str">
        <f>"00113641"</f>
        <v>00113641</v>
      </c>
      <c r="H8">
        <v>968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72</v>
      </c>
      <c r="S8">
        <v>504</v>
      </c>
      <c r="T8">
        <v>0</v>
      </c>
      <c r="V8">
        <v>2</v>
      </c>
      <c r="W8">
        <v>1502</v>
      </c>
    </row>
    <row r="9" spans="1:23" x14ac:dyDescent="0.25">
      <c r="H9">
        <v>400</v>
      </c>
    </row>
    <row r="10" spans="1:23" x14ac:dyDescent="0.25">
      <c r="A10">
        <v>2</v>
      </c>
      <c r="B10">
        <v>574</v>
      </c>
      <c r="C10" t="s">
        <v>17</v>
      </c>
      <c r="D10" t="s">
        <v>18</v>
      </c>
      <c r="E10" t="s">
        <v>19</v>
      </c>
      <c r="F10" t="s">
        <v>20</v>
      </c>
      <c r="G10" t="str">
        <f>"201412006180"</f>
        <v>201412006180</v>
      </c>
      <c r="H10" t="s">
        <v>21</v>
      </c>
      <c r="I10">
        <v>0</v>
      </c>
      <c r="J10">
        <v>70</v>
      </c>
      <c r="K10">
        <v>50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55</v>
      </c>
      <c r="S10">
        <v>385</v>
      </c>
      <c r="T10">
        <v>0</v>
      </c>
      <c r="V10">
        <v>2</v>
      </c>
      <c r="W10" t="s">
        <v>22</v>
      </c>
    </row>
    <row r="11" spans="1:23" x14ac:dyDescent="0.25">
      <c r="H11">
        <v>400</v>
      </c>
    </row>
    <row r="12" spans="1:23" x14ac:dyDescent="0.25">
      <c r="A12">
        <v>3</v>
      </c>
      <c r="B12">
        <v>28</v>
      </c>
      <c r="C12" t="s">
        <v>23</v>
      </c>
      <c r="D12" t="s">
        <v>24</v>
      </c>
      <c r="E12" t="s">
        <v>25</v>
      </c>
      <c r="F12" t="s">
        <v>26</v>
      </c>
      <c r="G12" t="str">
        <f>"00148012"</f>
        <v>00148012</v>
      </c>
      <c r="H12">
        <v>770</v>
      </c>
      <c r="I12">
        <v>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2</v>
      </c>
      <c r="W12">
        <v>1388</v>
      </c>
    </row>
    <row r="13" spans="1:23" x14ac:dyDescent="0.25">
      <c r="H13">
        <v>400</v>
      </c>
    </row>
    <row r="14" spans="1:23" x14ac:dyDescent="0.25">
      <c r="A14">
        <v>4</v>
      </c>
      <c r="B14">
        <v>1614</v>
      </c>
      <c r="C14" t="s">
        <v>27</v>
      </c>
      <c r="D14" t="s">
        <v>28</v>
      </c>
      <c r="E14" t="s">
        <v>29</v>
      </c>
      <c r="F14" t="s">
        <v>30</v>
      </c>
      <c r="G14" t="str">
        <f>"200911000557"</f>
        <v>200911000557</v>
      </c>
      <c r="H14">
        <v>880</v>
      </c>
      <c r="I14">
        <v>0</v>
      </c>
      <c r="J14">
        <v>30</v>
      </c>
      <c r="K14">
        <v>0</v>
      </c>
      <c r="L14">
        <v>30</v>
      </c>
      <c r="M14">
        <v>0</v>
      </c>
      <c r="N14">
        <v>0</v>
      </c>
      <c r="O14">
        <v>0</v>
      </c>
      <c r="P14">
        <v>0</v>
      </c>
      <c r="Q14">
        <v>0</v>
      </c>
      <c r="R14">
        <v>56</v>
      </c>
      <c r="S14">
        <v>392</v>
      </c>
      <c r="T14">
        <v>0</v>
      </c>
      <c r="V14">
        <v>2</v>
      </c>
      <c r="W14">
        <v>1332</v>
      </c>
    </row>
    <row r="15" spans="1:23" x14ac:dyDescent="0.25">
      <c r="H15">
        <v>400</v>
      </c>
    </row>
    <row r="16" spans="1:23" x14ac:dyDescent="0.25">
      <c r="A16">
        <v>5</v>
      </c>
      <c r="B16">
        <v>300</v>
      </c>
      <c r="C16" t="s">
        <v>31</v>
      </c>
      <c r="D16" t="s">
        <v>32</v>
      </c>
      <c r="E16" t="s">
        <v>33</v>
      </c>
      <c r="F16" t="s">
        <v>34</v>
      </c>
      <c r="G16" t="str">
        <f>"00216816"</f>
        <v>00216816</v>
      </c>
      <c r="H16">
        <v>891</v>
      </c>
      <c r="I16">
        <v>150</v>
      </c>
      <c r="J16">
        <v>70</v>
      </c>
      <c r="K16">
        <v>0</v>
      </c>
      <c r="L16">
        <v>0</v>
      </c>
      <c r="M16">
        <v>50</v>
      </c>
      <c r="N16">
        <v>0</v>
      </c>
      <c r="O16">
        <v>0</v>
      </c>
      <c r="P16">
        <v>0</v>
      </c>
      <c r="Q16">
        <v>0</v>
      </c>
      <c r="R16">
        <v>24</v>
      </c>
      <c r="S16">
        <v>168</v>
      </c>
      <c r="T16">
        <v>0</v>
      </c>
      <c r="V16">
        <v>2</v>
      </c>
      <c r="W16">
        <v>1329</v>
      </c>
    </row>
    <row r="17" spans="1:23" x14ac:dyDescent="0.25">
      <c r="H17">
        <v>400</v>
      </c>
    </row>
    <row r="18" spans="1:23" x14ac:dyDescent="0.25">
      <c r="A18">
        <v>6</v>
      </c>
      <c r="B18">
        <v>1718</v>
      </c>
      <c r="C18" t="s">
        <v>35</v>
      </c>
      <c r="D18" t="s">
        <v>28</v>
      </c>
      <c r="E18" t="s">
        <v>14</v>
      </c>
      <c r="F18" t="s">
        <v>36</v>
      </c>
      <c r="G18" t="str">
        <f>"201406013968"</f>
        <v>201406013968</v>
      </c>
      <c r="H18">
        <v>737</v>
      </c>
      <c r="I18">
        <v>0</v>
      </c>
      <c r="J18">
        <v>30</v>
      </c>
      <c r="K18">
        <v>30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76</v>
      </c>
      <c r="S18">
        <v>532</v>
      </c>
      <c r="T18">
        <v>0</v>
      </c>
      <c r="V18">
        <v>2</v>
      </c>
      <c r="W18">
        <v>1329</v>
      </c>
    </row>
    <row r="19" spans="1:23" x14ac:dyDescent="0.25">
      <c r="H19">
        <v>400</v>
      </c>
    </row>
    <row r="20" spans="1:23" x14ac:dyDescent="0.25">
      <c r="A20">
        <v>7</v>
      </c>
      <c r="B20">
        <v>1235</v>
      </c>
      <c r="C20" t="s">
        <v>37</v>
      </c>
      <c r="D20" t="s">
        <v>38</v>
      </c>
      <c r="E20" t="s">
        <v>39</v>
      </c>
      <c r="F20" t="s">
        <v>40</v>
      </c>
      <c r="G20" t="str">
        <f>"201512000759"</f>
        <v>201512000759</v>
      </c>
      <c r="H20" t="s">
        <v>41</v>
      </c>
      <c r="I20">
        <v>0</v>
      </c>
      <c r="J20">
        <v>70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36</v>
      </c>
      <c r="S20">
        <v>252</v>
      </c>
      <c r="T20">
        <v>0</v>
      </c>
      <c r="V20">
        <v>2</v>
      </c>
      <c r="W20" t="s">
        <v>42</v>
      </c>
    </row>
    <row r="21" spans="1:23" x14ac:dyDescent="0.25">
      <c r="H21">
        <v>400</v>
      </c>
    </row>
    <row r="22" spans="1:23" x14ac:dyDescent="0.25">
      <c r="A22">
        <v>8</v>
      </c>
      <c r="B22">
        <v>1432</v>
      </c>
      <c r="C22" t="s">
        <v>43</v>
      </c>
      <c r="D22" t="s">
        <v>44</v>
      </c>
      <c r="E22" t="s">
        <v>45</v>
      </c>
      <c r="F22" t="s">
        <v>46</v>
      </c>
      <c r="G22" t="str">
        <f>"00056907"</f>
        <v>00056907</v>
      </c>
      <c r="H22" t="s">
        <v>47</v>
      </c>
      <c r="I22">
        <v>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56</v>
      </c>
      <c r="S22">
        <v>392</v>
      </c>
      <c r="T22">
        <v>0</v>
      </c>
      <c r="V22">
        <v>2</v>
      </c>
      <c r="W22" t="s">
        <v>48</v>
      </c>
    </row>
    <row r="23" spans="1:23" x14ac:dyDescent="0.25">
      <c r="H23">
        <v>400</v>
      </c>
    </row>
    <row r="24" spans="1:23" x14ac:dyDescent="0.25">
      <c r="A24">
        <v>9</v>
      </c>
      <c r="B24">
        <v>1431</v>
      </c>
      <c r="C24" t="s">
        <v>49</v>
      </c>
      <c r="D24" t="s">
        <v>50</v>
      </c>
      <c r="E24" t="s">
        <v>29</v>
      </c>
      <c r="F24" t="s">
        <v>51</v>
      </c>
      <c r="G24" t="str">
        <f>"00171686"</f>
        <v>00171686</v>
      </c>
      <c r="H24">
        <v>1001</v>
      </c>
      <c r="I24">
        <v>0</v>
      </c>
      <c r="J24">
        <v>70</v>
      </c>
      <c r="K24">
        <v>70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25</v>
      </c>
      <c r="S24">
        <v>175</v>
      </c>
      <c r="T24">
        <v>0</v>
      </c>
      <c r="V24">
        <v>2</v>
      </c>
      <c r="W24">
        <v>1316</v>
      </c>
    </row>
    <row r="25" spans="1:23" x14ac:dyDescent="0.25">
      <c r="H25">
        <v>400</v>
      </c>
    </row>
    <row r="26" spans="1:23" x14ac:dyDescent="0.25">
      <c r="A26">
        <v>10</v>
      </c>
      <c r="B26">
        <v>1336</v>
      </c>
      <c r="C26" t="s">
        <v>52</v>
      </c>
      <c r="D26" t="s">
        <v>29</v>
      </c>
      <c r="E26" t="s">
        <v>25</v>
      </c>
      <c r="F26" t="s">
        <v>53</v>
      </c>
      <c r="G26" t="str">
        <f>"00217824"</f>
        <v>00217824</v>
      </c>
      <c r="H26">
        <v>880</v>
      </c>
      <c r="I26">
        <v>0</v>
      </c>
      <c r="J26">
        <v>70</v>
      </c>
      <c r="K26">
        <v>0</v>
      </c>
      <c r="L26">
        <v>30</v>
      </c>
      <c r="M26">
        <v>0</v>
      </c>
      <c r="N26">
        <v>0</v>
      </c>
      <c r="O26">
        <v>0</v>
      </c>
      <c r="P26">
        <v>0</v>
      </c>
      <c r="Q26">
        <v>0</v>
      </c>
      <c r="R26">
        <v>48</v>
      </c>
      <c r="S26">
        <v>336</v>
      </c>
      <c r="T26">
        <v>0</v>
      </c>
      <c r="V26">
        <v>2</v>
      </c>
      <c r="W26">
        <v>1316</v>
      </c>
    </row>
    <row r="27" spans="1:23" x14ac:dyDescent="0.25">
      <c r="H27">
        <v>400</v>
      </c>
    </row>
    <row r="28" spans="1:23" x14ac:dyDescent="0.25">
      <c r="A28">
        <v>11</v>
      </c>
      <c r="B28">
        <v>1815</v>
      </c>
      <c r="C28" t="s">
        <v>54</v>
      </c>
      <c r="D28" t="s">
        <v>25</v>
      </c>
      <c r="E28" t="s">
        <v>55</v>
      </c>
      <c r="F28" t="s">
        <v>56</v>
      </c>
      <c r="G28" t="str">
        <f>"00191326"</f>
        <v>00191326</v>
      </c>
      <c r="H28">
        <v>1001</v>
      </c>
      <c r="I28">
        <v>0</v>
      </c>
      <c r="J28">
        <v>70</v>
      </c>
      <c r="K28">
        <v>0</v>
      </c>
      <c r="L28">
        <v>50</v>
      </c>
      <c r="M28">
        <v>0</v>
      </c>
      <c r="N28">
        <v>0</v>
      </c>
      <c r="O28">
        <v>0</v>
      </c>
      <c r="P28">
        <v>0</v>
      </c>
      <c r="Q28">
        <v>0</v>
      </c>
      <c r="R28">
        <v>26</v>
      </c>
      <c r="S28">
        <v>182</v>
      </c>
      <c r="T28">
        <v>0</v>
      </c>
      <c r="V28">
        <v>2</v>
      </c>
      <c r="W28">
        <v>1303</v>
      </c>
    </row>
    <row r="29" spans="1:23" x14ac:dyDescent="0.25">
      <c r="H29">
        <v>400</v>
      </c>
    </row>
    <row r="30" spans="1:23" x14ac:dyDescent="0.25">
      <c r="A30">
        <v>12</v>
      </c>
      <c r="B30">
        <v>1680</v>
      </c>
      <c r="C30" t="s">
        <v>57</v>
      </c>
      <c r="D30" t="s">
        <v>29</v>
      </c>
      <c r="E30" t="s">
        <v>58</v>
      </c>
      <c r="F30" t="s">
        <v>59</v>
      </c>
      <c r="G30" t="str">
        <f>"201401002118"</f>
        <v>201401002118</v>
      </c>
      <c r="H30" t="s">
        <v>60</v>
      </c>
      <c r="I30">
        <v>0</v>
      </c>
      <c r="J30">
        <v>50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78</v>
      </c>
      <c r="S30">
        <v>546</v>
      </c>
      <c r="T30">
        <v>0</v>
      </c>
      <c r="V30">
        <v>2</v>
      </c>
      <c r="W30" t="s">
        <v>61</v>
      </c>
    </row>
    <row r="31" spans="1:23" x14ac:dyDescent="0.25">
      <c r="H31">
        <v>400</v>
      </c>
    </row>
    <row r="32" spans="1:23" x14ac:dyDescent="0.25">
      <c r="A32">
        <v>13</v>
      </c>
      <c r="B32">
        <v>736</v>
      </c>
      <c r="C32" t="s">
        <v>62</v>
      </c>
      <c r="D32" t="s">
        <v>63</v>
      </c>
      <c r="E32" t="s">
        <v>29</v>
      </c>
      <c r="F32" t="s">
        <v>64</v>
      </c>
      <c r="G32" t="str">
        <f>"00108913"</f>
        <v>00108913</v>
      </c>
      <c r="H32">
        <v>803</v>
      </c>
      <c r="I32">
        <v>0</v>
      </c>
      <c r="J32">
        <v>30</v>
      </c>
      <c r="K32">
        <v>0</v>
      </c>
      <c r="L32">
        <v>30</v>
      </c>
      <c r="M32">
        <v>0</v>
      </c>
      <c r="N32">
        <v>0</v>
      </c>
      <c r="O32">
        <v>0</v>
      </c>
      <c r="P32">
        <v>0</v>
      </c>
      <c r="Q32">
        <v>0</v>
      </c>
      <c r="R32">
        <v>53</v>
      </c>
      <c r="S32">
        <v>371</v>
      </c>
      <c r="T32">
        <v>0</v>
      </c>
      <c r="V32">
        <v>2</v>
      </c>
      <c r="W32">
        <v>1234</v>
      </c>
    </row>
    <row r="33" spans="1:23" x14ac:dyDescent="0.25">
      <c r="H33">
        <v>400</v>
      </c>
    </row>
    <row r="34" spans="1:23" x14ac:dyDescent="0.25">
      <c r="A34">
        <v>14</v>
      </c>
      <c r="B34">
        <v>658</v>
      </c>
      <c r="C34" t="s">
        <v>65</v>
      </c>
      <c r="D34" t="s">
        <v>66</v>
      </c>
      <c r="E34" t="s">
        <v>67</v>
      </c>
      <c r="F34" t="s">
        <v>68</v>
      </c>
      <c r="G34" t="str">
        <f>"201406008976"</f>
        <v>201406008976</v>
      </c>
      <c r="H34" t="s">
        <v>69</v>
      </c>
      <c r="I34">
        <v>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16</v>
      </c>
      <c r="S34">
        <v>112</v>
      </c>
      <c r="T34">
        <v>0</v>
      </c>
      <c r="V34">
        <v>2</v>
      </c>
      <c r="W34" t="s">
        <v>70</v>
      </c>
    </row>
    <row r="35" spans="1:23" x14ac:dyDescent="0.25">
      <c r="H35">
        <v>400</v>
      </c>
    </row>
    <row r="36" spans="1:23" x14ac:dyDescent="0.25">
      <c r="A36">
        <v>15</v>
      </c>
      <c r="B36">
        <v>883</v>
      </c>
      <c r="C36" t="s">
        <v>71</v>
      </c>
      <c r="D36" t="s">
        <v>72</v>
      </c>
      <c r="E36" t="s">
        <v>15</v>
      </c>
      <c r="F36" t="s">
        <v>73</v>
      </c>
      <c r="G36" t="str">
        <f>"201402012513"</f>
        <v>201402012513</v>
      </c>
      <c r="H36" t="s">
        <v>74</v>
      </c>
      <c r="I36">
        <v>150</v>
      </c>
      <c r="J36">
        <v>50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27</v>
      </c>
      <c r="S36">
        <v>189</v>
      </c>
      <c r="T36">
        <v>0</v>
      </c>
      <c r="V36">
        <v>2</v>
      </c>
      <c r="W36" t="s">
        <v>75</v>
      </c>
    </row>
    <row r="37" spans="1:23" x14ac:dyDescent="0.25">
      <c r="H37">
        <v>400</v>
      </c>
    </row>
    <row r="38" spans="1:23" x14ac:dyDescent="0.25">
      <c r="A38">
        <v>16</v>
      </c>
      <c r="B38">
        <v>1571</v>
      </c>
      <c r="C38" t="s">
        <v>76</v>
      </c>
      <c r="D38" t="s">
        <v>77</v>
      </c>
      <c r="E38" t="s">
        <v>55</v>
      </c>
      <c r="F38" t="s">
        <v>78</v>
      </c>
      <c r="G38" t="str">
        <f>"00215711"</f>
        <v>00215711</v>
      </c>
      <c r="H38" t="s">
        <v>79</v>
      </c>
      <c r="I38">
        <v>150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</v>
      </c>
      <c r="S38">
        <v>56</v>
      </c>
      <c r="T38">
        <v>0</v>
      </c>
      <c r="V38">
        <v>2</v>
      </c>
      <c r="W38" t="s">
        <v>80</v>
      </c>
    </row>
    <row r="39" spans="1:23" x14ac:dyDescent="0.25">
      <c r="H39" t="s">
        <v>81</v>
      </c>
    </row>
    <row r="40" spans="1:23" x14ac:dyDescent="0.25">
      <c r="A40">
        <v>17</v>
      </c>
      <c r="B40">
        <v>360</v>
      </c>
      <c r="C40" t="s">
        <v>82</v>
      </c>
      <c r="D40" t="s">
        <v>50</v>
      </c>
      <c r="E40" t="s">
        <v>83</v>
      </c>
      <c r="F40" t="s">
        <v>84</v>
      </c>
      <c r="G40" t="str">
        <f>"201401000609"</f>
        <v>201401000609</v>
      </c>
      <c r="H40">
        <v>814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35</v>
      </c>
      <c r="S40">
        <v>245</v>
      </c>
      <c r="T40">
        <v>0</v>
      </c>
      <c r="V40">
        <v>2</v>
      </c>
      <c r="W40">
        <v>1209</v>
      </c>
    </row>
    <row r="41" spans="1:23" x14ac:dyDescent="0.25">
      <c r="H41">
        <v>400</v>
      </c>
    </row>
    <row r="42" spans="1:23" x14ac:dyDescent="0.25">
      <c r="A42">
        <v>18</v>
      </c>
      <c r="B42">
        <v>313</v>
      </c>
      <c r="C42" t="s">
        <v>85</v>
      </c>
      <c r="D42" t="s">
        <v>86</v>
      </c>
      <c r="E42" t="s">
        <v>14</v>
      </c>
      <c r="F42" t="s">
        <v>87</v>
      </c>
      <c r="G42" t="str">
        <f>"200802006683"</f>
        <v>200802006683</v>
      </c>
      <c r="H42">
        <v>770</v>
      </c>
      <c r="I42">
        <v>0</v>
      </c>
      <c r="J42">
        <v>50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54</v>
      </c>
      <c r="S42">
        <v>378</v>
      </c>
      <c r="T42">
        <v>0</v>
      </c>
      <c r="V42">
        <v>2</v>
      </c>
      <c r="W42">
        <v>1198</v>
      </c>
    </row>
    <row r="43" spans="1:23" x14ac:dyDescent="0.25">
      <c r="H43">
        <v>400</v>
      </c>
    </row>
    <row r="44" spans="1:23" x14ac:dyDescent="0.25">
      <c r="A44">
        <v>19</v>
      </c>
      <c r="B44">
        <v>359</v>
      </c>
      <c r="C44" t="s">
        <v>88</v>
      </c>
      <c r="D44" t="s">
        <v>89</v>
      </c>
      <c r="E44" t="s">
        <v>90</v>
      </c>
      <c r="F44" t="s">
        <v>91</v>
      </c>
      <c r="G44" t="str">
        <f>"00011868"</f>
        <v>00011868</v>
      </c>
      <c r="H44">
        <v>902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37</v>
      </c>
      <c r="S44">
        <v>259</v>
      </c>
      <c r="T44">
        <v>0</v>
      </c>
      <c r="V44">
        <v>2</v>
      </c>
      <c r="W44">
        <v>1191</v>
      </c>
    </row>
    <row r="45" spans="1:23" x14ac:dyDescent="0.25">
      <c r="H45">
        <v>400</v>
      </c>
    </row>
    <row r="46" spans="1:23" x14ac:dyDescent="0.25">
      <c r="A46">
        <v>20</v>
      </c>
      <c r="B46">
        <v>988</v>
      </c>
      <c r="C46" t="s">
        <v>92</v>
      </c>
      <c r="D46" t="s">
        <v>93</v>
      </c>
      <c r="E46" t="s">
        <v>94</v>
      </c>
      <c r="F46" t="s">
        <v>95</v>
      </c>
      <c r="G46" t="str">
        <f>"201406018638"</f>
        <v>201406018638</v>
      </c>
      <c r="H46">
        <v>836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46</v>
      </c>
      <c r="S46">
        <v>322</v>
      </c>
      <c r="T46">
        <v>0</v>
      </c>
      <c r="V46">
        <v>2</v>
      </c>
      <c r="W46">
        <v>1188</v>
      </c>
    </row>
    <row r="47" spans="1:23" x14ac:dyDescent="0.25">
      <c r="H47">
        <v>400</v>
      </c>
    </row>
    <row r="48" spans="1:23" x14ac:dyDescent="0.25">
      <c r="A48">
        <v>21</v>
      </c>
      <c r="B48">
        <v>449</v>
      </c>
      <c r="C48" t="s">
        <v>96</v>
      </c>
      <c r="D48" t="s">
        <v>97</v>
      </c>
      <c r="E48" t="s">
        <v>98</v>
      </c>
      <c r="F48" t="s">
        <v>99</v>
      </c>
      <c r="G48" t="str">
        <f>"00216202"</f>
        <v>00216202</v>
      </c>
      <c r="H48" t="s">
        <v>100</v>
      </c>
      <c r="I48">
        <v>150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22</v>
      </c>
      <c r="S48">
        <v>154</v>
      </c>
      <c r="T48">
        <v>0</v>
      </c>
      <c r="V48">
        <v>2</v>
      </c>
      <c r="W48" t="s">
        <v>101</v>
      </c>
    </row>
    <row r="49" spans="1:23" x14ac:dyDescent="0.25">
      <c r="H49" t="s">
        <v>81</v>
      </c>
    </row>
    <row r="50" spans="1:23" x14ac:dyDescent="0.25">
      <c r="A50">
        <v>22</v>
      </c>
      <c r="B50">
        <v>289</v>
      </c>
      <c r="C50" t="s">
        <v>102</v>
      </c>
      <c r="D50" t="s">
        <v>32</v>
      </c>
      <c r="E50" t="s">
        <v>29</v>
      </c>
      <c r="F50" t="s">
        <v>103</v>
      </c>
      <c r="G50" t="str">
        <f>"201409006351"</f>
        <v>201409006351</v>
      </c>
      <c r="H50" t="s">
        <v>104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24</v>
      </c>
      <c r="S50">
        <v>168</v>
      </c>
      <c r="T50">
        <v>0</v>
      </c>
      <c r="V50">
        <v>2</v>
      </c>
      <c r="W50" t="s">
        <v>105</v>
      </c>
    </row>
    <row r="51" spans="1:23" x14ac:dyDescent="0.25">
      <c r="H51">
        <v>400</v>
      </c>
    </row>
    <row r="52" spans="1:23" x14ac:dyDescent="0.25">
      <c r="A52">
        <v>23</v>
      </c>
      <c r="B52">
        <v>1222</v>
      </c>
      <c r="C52" t="s">
        <v>106</v>
      </c>
      <c r="D52" t="s">
        <v>107</v>
      </c>
      <c r="E52" t="s">
        <v>55</v>
      </c>
      <c r="F52" t="s">
        <v>108</v>
      </c>
      <c r="G52" t="str">
        <f>"00184249"</f>
        <v>00184249</v>
      </c>
      <c r="H52" t="s">
        <v>21</v>
      </c>
      <c r="I52">
        <v>0</v>
      </c>
      <c r="J52">
        <v>70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21</v>
      </c>
      <c r="S52">
        <v>147</v>
      </c>
      <c r="T52">
        <v>0</v>
      </c>
      <c r="V52">
        <v>2</v>
      </c>
      <c r="W52" t="s">
        <v>109</v>
      </c>
    </row>
    <row r="53" spans="1:23" x14ac:dyDescent="0.25">
      <c r="H53">
        <v>400</v>
      </c>
    </row>
    <row r="54" spans="1:23" x14ac:dyDescent="0.25">
      <c r="A54">
        <v>24</v>
      </c>
      <c r="B54">
        <v>503</v>
      </c>
      <c r="C54" t="s">
        <v>110</v>
      </c>
      <c r="D54" t="s">
        <v>111</v>
      </c>
      <c r="E54" t="s">
        <v>39</v>
      </c>
      <c r="F54" t="s">
        <v>112</v>
      </c>
      <c r="G54" t="str">
        <f>"00149917"</f>
        <v>00149917</v>
      </c>
      <c r="H54">
        <v>550</v>
      </c>
      <c r="I54">
        <v>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2</v>
      </c>
      <c r="W54">
        <v>1168</v>
      </c>
    </row>
    <row r="55" spans="1:23" x14ac:dyDescent="0.25">
      <c r="H55">
        <v>400</v>
      </c>
    </row>
    <row r="56" spans="1:23" x14ac:dyDescent="0.25">
      <c r="A56">
        <v>25</v>
      </c>
      <c r="B56">
        <v>707</v>
      </c>
      <c r="C56" t="s">
        <v>113</v>
      </c>
      <c r="D56" t="s">
        <v>114</v>
      </c>
      <c r="E56" t="s">
        <v>67</v>
      </c>
      <c r="F56" t="s">
        <v>115</v>
      </c>
      <c r="G56" t="str">
        <f>"00216522"</f>
        <v>00216522</v>
      </c>
      <c r="H56" t="s">
        <v>116</v>
      </c>
      <c r="I56">
        <v>0</v>
      </c>
      <c r="J56">
        <v>30</v>
      </c>
      <c r="K56">
        <v>30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21</v>
      </c>
      <c r="S56">
        <v>147</v>
      </c>
      <c r="T56">
        <v>0</v>
      </c>
      <c r="V56">
        <v>2</v>
      </c>
      <c r="W56" t="s">
        <v>117</v>
      </c>
    </row>
    <row r="57" spans="1:23" x14ac:dyDescent="0.25">
      <c r="H57">
        <v>400</v>
      </c>
    </row>
    <row r="58" spans="1:23" x14ac:dyDescent="0.25">
      <c r="A58">
        <v>26</v>
      </c>
      <c r="B58">
        <v>803</v>
      </c>
      <c r="C58" t="s">
        <v>118</v>
      </c>
      <c r="D58" t="s">
        <v>24</v>
      </c>
      <c r="E58" t="s">
        <v>25</v>
      </c>
      <c r="F58" t="s">
        <v>119</v>
      </c>
      <c r="G58" t="str">
        <f>"00125852"</f>
        <v>00125852</v>
      </c>
      <c r="H58" t="s">
        <v>104</v>
      </c>
      <c r="I58">
        <v>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9</v>
      </c>
      <c r="S58">
        <v>63</v>
      </c>
      <c r="T58">
        <v>0</v>
      </c>
      <c r="V58">
        <v>2</v>
      </c>
      <c r="W58" t="s">
        <v>120</v>
      </c>
    </row>
    <row r="59" spans="1:23" x14ac:dyDescent="0.25">
      <c r="H59">
        <v>400</v>
      </c>
    </row>
    <row r="60" spans="1:23" x14ac:dyDescent="0.25">
      <c r="A60">
        <v>27</v>
      </c>
      <c r="B60">
        <v>579</v>
      </c>
      <c r="C60" t="s">
        <v>31</v>
      </c>
      <c r="D60" t="s">
        <v>121</v>
      </c>
      <c r="E60" t="s">
        <v>33</v>
      </c>
      <c r="F60" t="s">
        <v>122</v>
      </c>
      <c r="G60" t="str">
        <f>"00216787"</f>
        <v>00216787</v>
      </c>
      <c r="H60" t="s">
        <v>79</v>
      </c>
      <c r="I60">
        <v>0</v>
      </c>
      <c r="J60">
        <v>70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12</v>
      </c>
      <c r="S60">
        <v>84</v>
      </c>
      <c r="T60">
        <v>0</v>
      </c>
      <c r="V60">
        <v>2</v>
      </c>
      <c r="W60" t="s">
        <v>123</v>
      </c>
    </row>
    <row r="61" spans="1:23" x14ac:dyDescent="0.25">
      <c r="H61">
        <v>400</v>
      </c>
    </row>
    <row r="62" spans="1:23" x14ac:dyDescent="0.25">
      <c r="A62">
        <v>28</v>
      </c>
      <c r="B62">
        <v>1057</v>
      </c>
      <c r="C62" t="s">
        <v>124</v>
      </c>
      <c r="D62" t="s">
        <v>125</v>
      </c>
      <c r="E62" t="s">
        <v>126</v>
      </c>
      <c r="F62" t="s">
        <v>127</v>
      </c>
      <c r="G62" t="str">
        <f>"201511012569"</f>
        <v>201511012569</v>
      </c>
      <c r="H62">
        <v>858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14</v>
      </c>
      <c r="S62">
        <v>98</v>
      </c>
      <c r="T62">
        <v>0</v>
      </c>
      <c r="V62">
        <v>2</v>
      </c>
      <c r="W62">
        <v>1136</v>
      </c>
    </row>
    <row r="63" spans="1:23" x14ac:dyDescent="0.25">
      <c r="H63">
        <v>400</v>
      </c>
    </row>
    <row r="64" spans="1:23" x14ac:dyDescent="0.25">
      <c r="A64">
        <v>29</v>
      </c>
      <c r="B64">
        <v>1790</v>
      </c>
      <c r="C64" t="s">
        <v>128</v>
      </c>
      <c r="D64" t="s">
        <v>129</v>
      </c>
      <c r="E64" t="s">
        <v>25</v>
      </c>
      <c r="F64" t="s">
        <v>130</v>
      </c>
      <c r="G64" t="str">
        <f>"200811000116"</f>
        <v>200811000116</v>
      </c>
      <c r="H64" t="s">
        <v>131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13</v>
      </c>
      <c r="S64">
        <v>91</v>
      </c>
      <c r="T64">
        <v>0</v>
      </c>
      <c r="V64">
        <v>2</v>
      </c>
      <c r="W64" t="s">
        <v>132</v>
      </c>
    </row>
    <row r="65" spans="1:23" x14ac:dyDescent="0.25">
      <c r="H65">
        <v>400</v>
      </c>
    </row>
    <row r="66" spans="1:23" x14ac:dyDescent="0.25">
      <c r="A66">
        <v>30</v>
      </c>
      <c r="B66">
        <v>1339</v>
      </c>
      <c r="C66" t="s">
        <v>133</v>
      </c>
      <c r="D66" t="s">
        <v>134</v>
      </c>
      <c r="E66" t="s">
        <v>135</v>
      </c>
      <c r="F66" t="s">
        <v>136</v>
      </c>
      <c r="G66" t="str">
        <f>"00111056"</f>
        <v>00111056</v>
      </c>
      <c r="H66">
        <v>935</v>
      </c>
      <c r="I66">
        <v>150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2</v>
      </c>
      <c r="W66">
        <v>1115</v>
      </c>
    </row>
    <row r="67" spans="1:23" x14ac:dyDescent="0.25">
      <c r="H67">
        <v>400</v>
      </c>
    </row>
    <row r="68" spans="1:23" x14ac:dyDescent="0.25">
      <c r="A68">
        <v>31</v>
      </c>
      <c r="B68">
        <v>668</v>
      </c>
      <c r="C68" t="s">
        <v>137</v>
      </c>
      <c r="D68" t="s">
        <v>138</v>
      </c>
      <c r="E68" t="s">
        <v>83</v>
      </c>
      <c r="F68" t="s">
        <v>139</v>
      </c>
      <c r="G68" t="str">
        <f>"00105596"</f>
        <v>00105596</v>
      </c>
      <c r="H68" t="s">
        <v>41</v>
      </c>
      <c r="I68">
        <v>0</v>
      </c>
      <c r="J68">
        <v>70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5</v>
      </c>
      <c r="S68">
        <v>35</v>
      </c>
      <c r="T68">
        <v>0</v>
      </c>
      <c r="V68">
        <v>2</v>
      </c>
      <c r="W68" t="s">
        <v>140</v>
      </c>
    </row>
    <row r="69" spans="1:23" x14ac:dyDescent="0.25">
      <c r="H69">
        <v>400</v>
      </c>
    </row>
    <row r="70" spans="1:23" x14ac:dyDescent="0.25">
      <c r="A70">
        <v>32</v>
      </c>
      <c r="B70">
        <v>1584</v>
      </c>
      <c r="C70" t="s">
        <v>141</v>
      </c>
      <c r="D70" t="s">
        <v>142</v>
      </c>
      <c r="E70" t="s">
        <v>143</v>
      </c>
      <c r="F70" t="s">
        <v>144</v>
      </c>
      <c r="G70" t="str">
        <f>"00212348"</f>
        <v>00212348</v>
      </c>
      <c r="H70" t="s">
        <v>145</v>
      </c>
      <c r="I70">
        <v>150</v>
      </c>
      <c r="J70">
        <v>50</v>
      </c>
      <c r="K70">
        <v>0</v>
      </c>
      <c r="L70">
        <v>30</v>
      </c>
      <c r="M70">
        <v>0</v>
      </c>
      <c r="N70">
        <v>0</v>
      </c>
      <c r="O70">
        <v>0</v>
      </c>
      <c r="P70">
        <v>0</v>
      </c>
      <c r="Q70">
        <v>0</v>
      </c>
      <c r="R70">
        <v>17</v>
      </c>
      <c r="S70">
        <v>119</v>
      </c>
      <c r="T70">
        <v>0</v>
      </c>
      <c r="V70">
        <v>2</v>
      </c>
      <c r="W70" t="s">
        <v>146</v>
      </c>
    </row>
    <row r="71" spans="1:23" x14ac:dyDescent="0.25">
      <c r="H71">
        <v>400</v>
      </c>
    </row>
    <row r="72" spans="1:23" x14ac:dyDescent="0.25">
      <c r="A72">
        <v>33</v>
      </c>
      <c r="B72">
        <v>1198</v>
      </c>
      <c r="C72" t="s">
        <v>147</v>
      </c>
      <c r="D72" t="s">
        <v>148</v>
      </c>
      <c r="E72" t="s">
        <v>55</v>
      </c>
      <c r="F72" t="s">
        <v>149</v>
      </c>
      <c r="G72" t="str">
        <f>"00080428"</f>
        <v>00080428</v>
      </c>
      <c r="H72">
        <v>605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55</v>
      </c>
      <c r="S72">
        <v>385</v>
      </c>
      <c r="T72">
        <v>0</v>
      </c>
      <c r="V72">
        <v>2</v>
      </c>
      <c r="W72">
        <v>1020</v>
      </c>
    </row>
    <row r="73" spans="1:23" x14ac:dyDescent="0.25">
      <c r="H73">
        <v>400</v>
      </c>
    </row>
    <row r="74" spans="1:23" x14ac:dyDescent="0.25">
      <c r="A74">
        <v>34</v>
      </c>
      <c r="B74">
        <v>935</v>
      </c>
      <c r="C74" t="s">
        <v>150</v>
      </c>
      <c r="D74" t="s">
        <v>111</v>
      </c>
      <c r="E74" t="s">
        <v>83</v>
      </c>
      <c r="F74" t="s">
        <v>151</v>
      </c>
      <c r="G74" t="str">
        <f>"00215080"</f>
        <v>00215080</v>
      </c>
      <c r="H74">
        <v>946</v>
      </c>
      <c r="I74">
        <v>0</v>
      </c>
      <c r="J74">
        <v>70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2</v>
      </c>
      <c r="W74">
        <v>1016</v>
      </c>
    </row>
    <row r="75" spans="1:23" x14ac:dyDescent="0.25">
      <c r="H75" t="s">
        <v>152</v>
      </c>
    </row>
    <row r="76" spans="1:23" x14ac:dyDescent="0.25">
      <c r="A76">
        <v>35</v>
      </c>
      <c r="B76">
        <v>470</v>
      </c>
      <c r="C76" t="s">
        <v>153</v>
      </c>
      <c r="D76" t="s">
        <v>154</v>
      </c>
      <c r="E76" t="s">
        <v>155</v>
      </c>
      <c r="F76" t="s">
        <v>156</v>
      </c>
      <c r="G76" t="str">
        <f>"00217963"</f>
        <v>00217963</v>
      </c>
      <c r="H76" t="s">
        <v>79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2</v>
      </c>
      <c r="W76" t="s">
        <v>157</v>
      </c>
    </row>
    <row r="77" spans="1:23" x14ac:dyDescent="0.25">
      <c r="H77">
        <v>400</v>
      </c>
    </row>
    <row r="78" spans="1:23" x14ac:dyDescent="0.25">
      <c r="A78">
        <v>36</v>
      </c>
      <c r="B78">
        <v>990</v>
      </c>
      <c r="C78" t="s">
        <v>158</v>
      </c>
      <c r="D78" t="s">
        <v>97</v>
      </c>
      <c r="E78" t="s">
        <v>25</v>
      </c>
      <c r="F78" t="s">
        <v>159</v>
      </c>
      <c r="G78" t="str">
        <f>"00217565"</f>
        <v>00217565</v>
      </c>
      <c r="H78">
        <v>979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2</v>
      </c>
      <c r="W78">
        <v>1009</v>
      </c>
    </row>
    <row r="79" spans="1:23" x14ac:dyDescent="0.25">
      <c r="H79">
        <v>400</v>
      </c>
    </row>
    <row r="80" spans="1:23" x14ac:dyDescent="0.25">
      <c r="A80">
        <v>37</v>
      </c>
      <c r="B80">
        <v>247</v>
      </c>
      <c r="C80" t="s">
        <v>160</v>
      </c>
      <c r="D80" t="s">
        <v>161</v>
      </c>
      <c r="E80" t="s">
        <v>29</v>
      </c>
      <c r="F80" t="s">
        <v>162</v>
      </c>
      <c r="G80" t="str">
        <f>"00213266"</f>
        <v>00213266</v>
      </c>
      <c r="H80" t="s">
        <v>41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2</v>
      </c>
      <c r="W80" t="s">
        <v>41</v>
      </c>
    </row>
    <row r="81" spans="1:23" x14ac:dyDescent="0.25">
      <c r="H81">
        <v>400</v>
      </c>
    </row>
    <row r="82" spans="1:23" x14ac:dyDescent="0.25">
      <c r="A82">
        <v>38</v>
      </c>
      <c r="B82">
        <v>1068</v>
      </c>
      <c r="C82" t="s">
        <v>163</v>
      </c>
      <c r="D82" t="s">
        <v>164</v>
      </c>
      <c r="E82" t="s">
        <v>55</v>
      </c>
      <c r="F82" t="s">
        <v>165</v>
      </c>
      <c r="G82" t="str">
        <f>"00217177"</f>
        <v>00217177</v>
      </c>
      <c r="H82" t="s">
        <v>166</v>
      </c>
      <c r="I82">
        <v>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v>2</v>
      </c>
      <c r="W82" t="s">
        <v>167</v>
      </c>
    </row>
    <row r="83" spans="1:23" x14ac:dyDescent="0.25">
      <c r="H83">
        <v>400</v>
      </c>
    </row>
    <row r="84" spans="1:23" x14ac:dyDescent="0.25">
      <c r="A84">
        <v>39</v>
      </c>
      <c r="B84">
        <v>1701</v>
      </c>
      <c r="C84" t="s">
        <v>168</v>
      </c>
      <c r="D84" t="s">
        <v>66</v>
      </c>
      <c r="E84" t="s">
        <v>169</v>
      </c>
      <c r="F84" t="s">
        <v>170</v>
      </c>
      <c r="G84" t="str">
        <f>"00216431"</f>
        <v>00216431</v>
      </c>
      <c r="H84">
        <v>847</v>
      </c>
      <c r="I84">
        <v>0</v>
      </c>
      <c r="J84">
        <v>70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12</v>
      </c>
      <c r="S84">
        <v>84</v>
      </c>
      <c r="T84">
        <v>0</v>
      </c>
      <c r="V84">
        <v>2</v>
      </c>
      <c r="W84">
        <v>1001</v>
      </c>
    </row>
    <row r="85" spans="1:23" x14ac:dyDescent="0.25">
      <c r="H85">
        <v>400</v>
      </c>
    </row>
    <row r="86" spans="1:23" x14ac:dyDescent="0.25">
      <c r="A86">
        <v>40</v>
      </c>
      <c r="B86">
        <v>1299</v>
      </c>
      <c r="C86" t="s">
        <v>171</v>
      </c>
      <c r="D86" t="s">
        <v>138</v>
      </c>
      <c r="E86" t="s">
        <v>172</v>
      </c>
      <c r="F86" t="s">
        <v>173</v>
      </c>
      <c r="G86" t="str">
        <f>"00216284"</f>
        <v>00216284</v>
      </c>
      <c r="H86" t="s">
        <v>174</v>
      </c>
      <c r="I86">
        <v>150</v>
      </c>
      <c r="J86">
        <v>70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2</v>
      </c>
      <c r="W86" t="s">
        <v>175</v>
      </c>
    </row>
    <row r="87" spans="1:23" x14ac:dyDescent="0.25">
      <c r="H87">
        <v>400</v>
      </c>
    </row>
    <row r="88" spans="1:23" x14ac:dyDescent="0.25">
      <c r="A88">
        <v>41</v>
      </c>
      <c r="B88">
        <v>690</v>
      </c>
      <c r="C88" t="s">
        <v>176</v>
      </c>
      <c r="D88" t="s">
        <v>93</v>
      </c>
      <c r="E88" t="s">
        <v>177</v>
      </c>
      <c r="F88" t="s">
        <v>178</v>
      </c>
      <c r="G88" t="str">
        <f>"00209820"</f>
        <v>00209820</v>
      </c>
      <c r="H88" t="s">
        <v>179</v>
      </c>
      <c r="I88">
        <v>150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2</v>
      </c>
      <c r="W88" t="s">
        <v>180</v>
      </c>
    </row>
    <row r="89" spans="1:23" x14ac:dyDescent="0.25">
      <c r="H89">
        <v>400</v>
      </c>
    </row>
    <row r="90" spans="1:23" x14ac:dyDescent="0.25">
      <c r="A90">
        <v>42</v>
      </c>
      <c r="B90">
        <v>1017</v>
      </c>
      <c r="C90" t="s">
        <v>181</v>
      </c>
      <c r="D90" t="s">
        <v>28</v>
      </c>
      <c r="E90" t="s">
        <v>25</v>
      </c>
      <c r="F90" t="s">
        <v>182</v>
      </c>
      <c r="G90" t="str">
        <f>"201401001366"</f>
        <v>201401001366</v>
      </c>
      <c r="H90" t="s">
        <v>74</v>
      </c>
      <c r="I90">
        <v>0</v>
      </c>
      <c r="J90">
        <v>30</v>
      </c>
      <c r="K90">
        <v>30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12</v>
      </c>
      <c r="S90">
        <v>84</v>
      </c>
      <c r="T90">
        <v>0</v>
      </c>
      <c r="V90">
        <v>2</v>
      </c>
      <c r="W90" t="s">
        <v>183</v>
      </c>
    </row>
    <row r="91" spans="1:23" x14ac:dyDescent="0.25">
      <c r="H91">
        <v>400</v>
      </c>
    </row>
    <row r="92" spans="1:23" x14ac:dyDescent="0.25">
      <c r="A92">
        <v>43</v>
      </c>
      <c r="B92">
        <v>1659</v>
      </c>
      <c r="C92" t="s">
        <v>184</v>
      </c>
      <c r="D92" t="s">
        <v>185</v>
      </c>
      <c r="E92" t="s">
        <v>83</v>
      </c>
      <c r="F92" t="s">
        <v>186</v>
      </c>
      <c r="G92" t="str">
        <f>"201502002029"</f>
        <v>201502002029</v>
      </c>
      <c r="H92">
        <v>770</v>
      </c>
      <c r="I92">
        <v>0</v>
      </c>
      <c r="J92">
        <v>70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20</v>
      </c>
      <c r="S92">
        <v>140</v>
      </c>
      <c r="T92">
        <v>0</v>
      </c>
      <c r="V92">
        <v>2</v>
      </c>
      <c r="W92">
        <v>980</v>
      </c>
    </row>
    <row r="93" spans="1:23" x14ac:dyDescent="0.25">
      <c r="H93">
        <v>400</v>
      </c>
    </row>
    <row r="94" spans="1:23" x14ac:dyDescent="0.25">
      <c r="A94">
        <v>44</v>
      </c>
      <c r="B94">
        <v>1539</v>
      </c>
      <c r="C94" t="s">
        <v>187</v>
      </c>
      <c r="D94" t="s">
        <v>188</v>
      </c>
      <c r="E94" t="s">
        <v>189</v>
      </c>
      <c r="F94" t="s">
        <v>190</v>
      </c>
      <c r="G94" t="str">
        <f>"00213400"</f>
        <v>00213400</v>
      </c>
      <c r="H94">
        <v>946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2</v>
      </c>
      <c r="W94">
        <v>976</v>
      </c>
    </row>
    <row r="95" spans="1:23" x14ac:dyDescent="0.25">
      <c r="H95">
        <v>400</v>
      </c>
    </row>
    <row r="96" spans="1:23" x14ac:dyDescent="0.25">
      <c r="A96">
        <v>45</v>
      </c>
      <c r="B96">
        <v>1917</v>
      </c>
      <c r="C96" t="s">
        <v>191</v>
      </c>
      <c r="D96" t="s">
        <v>192</v>
      </c>
      <c r="E96" t="s">
        <v>177</v>
      </c>
      <c r="F96" t="s">
        <v>193</v>
      </c>
      <c r="G96" t="str">
        <f>"00157377"</f>
        <v>00157377</v>
      </c>
      <c r="H96">
        <v>605</v>
      </c>
      <c r="I96">
        <v>150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27</v>
      </c>
      <c r="S96">
        <v>189</v>
      </c>
      <c r="T96">
        <v>0</v>
      </c>
      <c r="V96">
        <v>2</v>
      </c>
      <c r="W96">
        <v>974</v>
      </c>
    </row>
    <row r="97" spans="1:23" x14ac:dyDescent="0.25">
      <c r="H97">
        <v>400</v>
      </c>
    </row>
    <row r="98" spans="1:23" x14ac:dyDescent="0.25">
      <c r="A98">
        <v>46</v>
      </c>
      <c r="B98">
        <v>302</v>
      </c>
      <c r="C98" t="s">
        <v>194</v>
      </c>
      <c r="D98" t="s">
        <v>195</v>
      </c>
      <c r="E98" t="s">
        <v>196</v>
      </c>
      <c r="F98" t="s">
        <v>197</v>
      </c>
      <c r="G98" t="str">
        <f>"00216541"</f>
        <v>00216541</v>
      </c>
      <c r="H98">
        <v>660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36</v>
      </c>
      <c r="S98">
        <v>252</v>
      </c>
      <c r="T98">
        <v>0</v>
      </c>
      <c r="V98">
        <v>2</v>
      </c>
      <c r="W98">
        <v>942</v>
      </c>
    </row>
    <row r="99" spans="1:23" x14ac:dyDescent="0.25">
      <c r="H99">
        <v>400</v>
      </c>
    </row>
    <row r="100" spans="1:23" x14ac:dyDescent="0.25">
      <c r="A100">
        <v>47</v>
      </c>
      <c r="B100">
        <v>1751</v>
      </c>
      <c r="C100" t="s">
        <v>198</v>
      </c>
      <c r="D100" t="s">
        <v>199</v>
      </c>
      <c r="E100" t="s">
        <v>97</v>
      </c>
      <c r="F100" t="s">
        <v>200</v>
      </c>
      <c r="G100" t="str">
        <f>"00216374"</f>
        <v>00216374</v>
      </c>
      <c r="H100">
        <v>869</v>
      </c>
      <c r="I100">
        <v>0</v>
      </c>
      <c r="J100">
        <v>70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2</v>
      </c>
      <c r="W100">
        <v>939</v>
      </c>
    </row>
    <row r="101" spans="1:23" x14ac:dyDescent="0.25">
      <c r="H101">
        <v>400</v>
      </c>
    </row>
    <row r="102" spans="1:23" x14ac:dyDescent="0.25">
      <c r="A102">
        <v>48</v>
      </c>
      <c r="B102">
        <v>1157</v>
      </c>
      <c r="C102" t="s">
        <v>201</v>
      </c>
      <c r="D102" t="s">
        <v>107</v>
      </c>
      <c r="E102" t="s">
        <v>97</v>
      </c>
      <c r="F102" t="s">
        <v>202</v>
      </c>
      <c r="G102" t="str">
        <f>"00145688"</f>
        <v>00145688</v>
      </c>
      <c r="H102">
        <v>880</v>
      </c>
      <c r="I102">
        <v>0</v>
      </c>
      <c r="J102">
        <v>50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V102">
        <v>2</v>
      </c>
      <c r="W102">
        <v>930</v>
      </c>
    </row>
    <row r="103" spans="1:23" x14ac:dyDescent="0.25">
      <c r="H103">
        <v>400</v>
      </c>
    </row>
    <row r="104" spans="1:23" x14ac:dyDescent="0.25">
      <c r="A104">
        <v>49</v>
      </c>
      <c r="B104">
        <v>237</v>
      </c>
      <c r="C104" t="s">
        <v>203</v>
      </c>
      <c r="D104" t="s">
        <v>107</v>
      </c>
      <c r="E104" t="s">
        <v>204</v>
      </c>
      <c r="F104" t="s">
        <v>205</v>
      </c>
      <c r="G104" t="str">
        <f>"201203000057"</f>
        <v>201203000057</v>
      </c>
      <c r="H104">
        <v>803</v>
      </c>
      <c r="I104">
        <v>0</v>
      </c>
      <c r="J104">
        <v>50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11</v>
      </c>
      <c r="S104">
        <v>77</v>
      </c>
      <c r="T104">
        <v>0</v>
      </c>
      <c r="V104">
        <v>2</v>
      </c>
      <c r="W104">
        <v>930</v>
      </c>
    </row>
    <row r="105" spans="1:23" x14ac:dyDescent="0.25">
      <c r="H105">
        <v>400</v>
      </c>
    </row>
    <row r="106" spans="1:23" x14ac:dyDescent="0.25">
      <c r="A106">
        <v>50</v>
      </c>
      <c r="B106">
        <v>183</v>
      </c>
      <c r="C106" t="s">
        <v>206</v>
      </c>
      <c r="D106" t="s">
        <v>207</v>
      </c>
      <c r="E106" t="s">
        <v>15</v>
      </c>
      <c r="F106" t="s">
        <v>208</v>
      </c>
      <c r="G106" t="str">
        <f>"201406009466"</f>
        <v>201406009466</v>
      </c>
      <c r="H106">
        <v>704</v>
      </c>
      <c r="I106">
        <v>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27</v>
      </c>
      <c r="S106">
        <v>189</v>
      </c>
      <c r="T106">
        <v>0</v>
      </c>
      <c r="V106">
        <v>2</v>
      </c>
      <c r="W106">
        <v>923</v>
      </c>
    </row>
    <row r="107" spans="1:23" x14ac:dyDescent="0.25">
      <c r="H107">
        <v>400</v>
      </c>
    </row>
    <row r="108" spans="1:23" x14ac:dyDescent="0.25">
      <c r="A108">
        <v>51</v>
      </c>
      <c r="B108">
        <v>1288</v>
      </c>
      <c r="C108" t="s">
        <v>209</v>
      </c>
      <c r="D108" t="s">
        <v>97</v>
      </c>
      <c r="E108" t="s">
        <v>83</v>
      </c>
      <c r="F108" t="s">
        <v>210</v>
      </c>
      <c r="G108" t="str">
        <f>"00216401"</f>
        <v>00216401</v>
      </c>
      <c r="H108" t="s">
        <v>211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27</v>
      </c>
      <c r="S108">
        <v>189</v>
      </c>
      <c r="T108">
        <v>0</v>
      </c>
      <c r="V108">
        <v>2</v>
      </c>
      <c r="W108" t="s">
        <v>212</v>
      </c>
    </row>
    <row r="109" spans="1:23" x14ac:dyDescent="0.25">
      <c r="H109">
        <v>400</v>
      </c>
    </row>
    <row r="110" spans="1:23" x14ac:dyDescent="0.25">
      <c r="A110">
        <v>52</v>
      </c>
      <c r="B110">
        <v>416</v>
      </c>
      <c r="C110" t="s">
        <v>213</v>
      </c>
      <c r="D110" t="s">
        <v>214</v>
      </c>
      <c r="E110" t="s">
        <v>97</v>
      </c>
      <c r="F110" t="s">
        <v>215</v>
      </c>
      <c r="G110" t="str">
        <f>"00217922"</f>
        <v>00217922</v>
      </c>
      <c r="H110" t="s">
        <v>216</v>
      </c>
      <c r="I110">
        <v>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14</v>
      </c>
      <c r="S110">
        <v>98</v>
      </c>
      <c r="T110">
        <v>0</v>
      </c>
      <c r="V110">
        <v>2</v>
      </c>
      <c r="W110" t="s">
        <v>217</v>
      </c>
    </row>
    <row r="111" spans="1:23" x14ac:dyDescent="0.25">
      <c r="H111">
        <v>400</v>
      </c>
    </row>
    <row r="112" spans="1:23" x14ac:dyDescent="0.25">
      <c r="A112">
        <v>53</v>
      </c>
      <c r="B112">
        <v>1416</v>
      </c>
      <c r="C112" t="s">
        <v>218</v>
      </c>
      <c r="D112" t="s">
        <v>219</v>
      </c>
      <c r="E112" t="s">
        <v>15</v>
      </c>
      <c r="F112" t="s">
        <v>220</v>
      </c>
      <c r="G112" t="str">
        <f>"00018411"</f>
        <v>00018411</v>
      </c>
      <c r="H112" t="s">
        <v>221</v>
      </c>
      <c r="I112">
        <v>0</v>
      </c>
      <c r="J112">
        <v>50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2</v>
      </c>
      <c r="W112" t="s">
        <v>222</v>
      </c>
    </row>
    <row r="113" spans="1:23" x14ac:dyDescent="0.25">
      <c r="H113">
        <v>400</v>
      </c>
    </row>
    <row r="114" spans="1:23" x14ac:dyDescent="0.25">
      <c r="A114">
        <v>54</v>
      </c>
      <c r="B114">
        <v>838</v>
      </c>
      <c r="C114" t="s">
        <v>223</v>
      </c>
      <c r="D114" t="s">
        <v>121</v>
      </c>
      <c r="E114" t="s">
        <v>25</v>
      </c>
      <c r="F114" t="s">
        <v>224</v>
      </c>
      <c r="G114" t="str">
        <f>"00159983"</f>
        <v>00159983</v>
      </c>
      <c r="H114">
        <v>715</v>
      </c>
      <c r="I114">
        <v>150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2</v>
      </c>
      <c r="W114">
        <v>895</v>
      </c>
    </row>
    <row r="115" spans="1:23" x14ac:dyDescent="0.25">
      <c r="H115">
        <v>400</v>
      </c>
    </row>
    <row r="116" spans="1:23" x14ac:dyDescent="0.25">
      <c r="A116">
        <v>55</v>
      </c>
      <c r="B116">
        <v>1290</v>
      </c>
      <c r="C116" t="s">
        <v>133</v>
      </c>
      <c r="D116" t="s">
        <v>225</v>
      </c>
      <c r="E116" t="s">
        <v>135</v>
      </c>
      <c r="F116" t="s">
        <v>226</v>
      </c>
      <c r="G116" t="str">
        <f>"00215392"</f>
        <v>00215392</v>
      </c>
      <c r="H116" t="s">
        <v>221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2</v>
      </c>
      <c r="W116" t="s">
        <v>227</v>
      </c>
    </row>
    <row r="117" spans="1:23" x14ac:dyDescent="0.25">
      <c r="H117">
        <v>400</v>
      </c>
    </row>
    <row r="118" spans="1:23" x14ac:dyDescent="0.25">
      <c r="A118">
        <v>56</v>
      </c>
      <c r="B118">
        <v>1418</v>
      </c>
      <c r="C118" t="s">
        <v>228</v>
      </c>
      <c r="D118" t="s">
        <v>90</v>
      </c>
      <c r="E118" t="s">
        <v>55</v>
      </c>
      <c r="F118" t="s">
        <v>229</v>
      </c>
      <c r="G118" t="str">
        <f>"00216971"</f>
        <v>00216971</v>
      </c>
      <c r="H118" t="s">
        <v>230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35</v>
      </c>
      <c r="S118">
        <v>245</v>
      </c>
      <c r="T118">
        <v>0</v>
      </c>
      <c r="V118">
        <v>2</v>
      </c>
      <c r="W118" t="s">
        <v>231</v>
      </c>
    </row>
    <row r="119" spans="1:23" x14ac:dyDescent="0.25">
      <c r="H119">
        <v>400</v>
      </c>
    </row>
    <row r="120" spans="1:23" x14ac:dyDescent="0.25">
      <c r="A120">
        <v>57</v>
      </c>
      <c r="B120">
        <v>835</v>
      </c>
      <c r="C120" t="s">
        <v>232</v>
      </c>
      <c r="D120" t="s">
        <v>233</v>
      </c>
      <c r="E120" t="s">
        <v>67</v>
      </c>
      <c r="F120" t="s">
        <v>234</v>
      </c>
      <c r="G120" t="str">
        <f>"00215245"</f>
        <v>00215245</v>
      </c>
      <c r="H120">
        <v>891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2</v>
      </c>
      <c r="W120">
        <v>891</v>
      </c>
    </row>
    <row r="121" spans="1:23" x14ac:dyDescent="0.25">
      <c r="H121" t="s">
        <v>81</v>
      </c>
    </row>
    <row r="122" spans="1:23" x14ac:dyDescent="0.25">
      <c r="A122">
        <v>58</v>
      </c>
      <c r="B122">
        <v>1776</v>
      </c>
      <c r="C122" t="s">
        <v>235</v>
      </c>
      <c r="D122" t="s">
        <v>236</v>
      </c>
      <c r="E122" t="s">
        <v>25</v>
      </c>
      <c r="F122" t="s">
        <v>237</v>
      </c>
      <c r="G122" t="str">
        <f>"00217376"</f>
        <v>00217376</v>
      </c>
      <c r="H122">
        <v>825</v>
      </c>
      <c r="I122">
        <v>0</v>
      </c>
      <c r="J122">
        <v>50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V122">
        <v>2</v>
      </c>
      <c r="W122">
        <v>875</v>
      </c>
    </row>
    <row r="123" spans="1:23" x14ac:dyDescent="0.25">
      <c r="H123" t="s">
        <v>81</v>
      </c>
    </row>
    <row r="124" spans="1:23" x14ac:dyDescent="0.25">
      <c r="A124">
        <v>59</v>
      </c>
      <c r="B124">
        <v>1926</v>
      </c>
      <c r="C124" t="s">
        <v>238</v>
      </c>
      <c r="D124" t="s">
        <v>239</v>
      </c>
      <c r="E124" t="s">
        <v>67</v>
      </c>
      <c r="F124" t="s">
        <v>240</v>
      </c>
      <c r="G124" t="str">
        <f>"00185590"</f>
        <v>00185590</v>
      </c>
      <c r="H124" t="s">
        <v>241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24</v>
      </c>
      <c r="S124">
        <v>168</v>
      </c>
      <c r="T124">
        <v>0</v>
      </c>
      <c r="V124">
        <v>2</v>
      </c>
      <c r="W124" t="s">
        <v>47</v>
      </c>
    </row>
    <row r="125" spans="1:23" x14ac:dyDescent="0.25">
      <c r="H125">
        <v>400</v>
      </c>
    </row>
    <row r="126" spans="1:23" x14ac:dyDescent="0.25">
      <c r="A126">
        <v>60</v>
      </c>
      <c r="B126">
        <v>920</v>
      </c>
      <c r="C126" t="s">
        <v>242</v>
      </c>
      <c r="D126" t="s">
        <v>236</v>
      </c>
      <c r="E126" t="s">
        <v>177</v>
      </c>
      <c r="F126" t="s">
        <v>243</v>
      </c>
      <c r="G126" t="str">
        <f>"201604001863"</f>
        <v>201604001863</v>
      </c>
      <c r="H126" t="s">
        <v>244</v>
      </c>
      <c r="I126">
        <v>150</v>
      </c>
      <c r="J126">
        <v>70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v>2</v>
      </c>
      <c r="W126" t="s">
        <v>179</v>
      </c>
    </row>
    <row r="127" spans="1:23" x14ac:dyDescent="0.25">
      <c r="H127">
        <v>400</v>
      </c>
    </row>
    <row r="128" spans="1:23" x14ac:dyDescent="0.25">
      <c r="A128">
        <v>61</v>
      </c>
      <c r="B128">
        <v>1791</v>
      </c>
      <c r="C128" t="s">
        <v>245</v>
      </c>
      <c r="D128" t="s">
        <v>97</v>
      </c>
      <c r="E128" t="s">
        <v>25</v>
      </c>
      <c r="F128" t="s">
        <v>246</v>
      </c>
      <c r="G128" t="str">
        <f>"201409004813"</f>
        <v>201409004813</v>
      </c>
      <c r="H128" t="s">
        <v>247</v>
      </c>
      <c r="I128">
        <v>0</v>
      </c>
      <c r="J128">
        <v>30</v>
      </c>
      <c r="K128">
        <v>0</v>
      </c>
      <c r="L128">
        <v>30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2</v>
      </c>
      <c r="W128" t="s">
        <v>248</v>
      </c>
    </row>
    <row r="129" spans="1:23" x14ac:dyDescent="0.25">
      <c r="H129" t="s">
        <v>81</v>
      </c>
    </row>
    <row r="130" spans="1:23" x14ac:dyDescent="0.25">
      <c r="A130">
        <v>62</v>
      </c>
      <c r="B130">
        <v>1087</v>
      </c>
      <c r="C130" t="s">
        <v>249</v>
      </c>
      <c r="D130" t="s">
        <v>55</v>
      </c>
      <c r="E130" t="s">
        <v>67</v>
      </c>
      <c r="F130" t="s">
        <v>250</v>
      </c>
      <c r="G130" t="str">
        <f>"00214539"</f>
        <v>00214539</v>
      </c>
      <c r="H130" t="s">
        <v>251</v>
      </c>
      <c r="I130">
        <v>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6</v>
      </c>
      <c r="S130">
        <v>42</v>
      </c>
      <c r="T130">
        <v>0</v>
      </c>
      <c r="V130">
        <v>2</v>
      </c>
      <c r="W130" t="s">
        <v>252</v>
      </c>
    </row>
    <row r="131" spans="1:23" x14ac:dyDescent="0.25">
      <c r="H131">
        <v>400</v>
      </c>
    </row>
    <row r="132" spans="1:23" x14ac:dyDescent="0.25">
      <c r="A132">
        <v>63</v>
      </c>
      <c r="B132">
        <v>814</v>
      </c>
      <c r="C132" t="s">
        <v>253</v>
      </c>
      <c r="D132" t="s">
        <v>55</v>
      </c>
      <c r="E132" t="s">
        <v>254</v>
      </c>
      <c r="F132" t="s">
        <v>255</v>
      </c>
      <c r="G132" t="str">
        <f>"201305000017"</f>
        <v>201305000017</v>
      </c>
      <c r="H132">
        <v>649</v>
      </c>
      <c r="I132">
        <v>0</v>
      </c>
      <c r="J132">
        <v>50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V132">
        <v>2</v>
      </c>
      <c r="W132">
        <v>699</v>
      </c>
    </row>
    <row r="133" spans="1:23" x14ac:dyDescent="0.25">
      <c r="H133">
        <v>400</v>
      </c>
    </row>
    <row r="134" spans="1:23" x14ac:dyDescent="0.25">
      <c r="A134">
        <v>64</v>
      </c>
      <c r="B134">
        <v>1632</v>
      </c>
      <c r="C134" t="s">
        <v>256</v>
      </c>
      <c r="D134" t="s">
        <v>257</v>
      </c>
      <c r="E134" t="s">
        <v>67</v>
      </c>
      <c r="F134" t="s">
        <v>258</v>
      </c>
      <c r="G134" t="str">
        <f>"00198139"</f>
        <v>00198139</v>
      </c>
      <c r="H134" t="s">
        <v>259</v>
      </c>
      <c r="I134">
        <v>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V134">
        <v>2</v>
      </c>
      <c r="W134" t="s">
        <v>260</v>
      </c>
    </row>
    <row r="135" spans="1:23" x14ac:dyDescent="0.25">
      <c r="H135" t="s">
        <v>81</v>
      </c>
    </row>
    <row r="136" spans="1:23" x14ac:dyDescent="0.25">
      <c r="A136">
        <v>65</v>
      </c>
      <c r="B136">
        <v>414</v>
      </c>
      <c r="C136" t="s">
        <v>261</v>
      </c>
      <c r="D136" t="s">
        <v>126</v>
      </c>
      <c r="E136" t="s">
        <v>97</v>
      </c>
      <c r="F136" t="s">
        <v>262</v>
      </c>
      <c r="G136" t="str">
        <f>"201410003547"</f>
        <v>201410003547</v>
      </c>
      <c r="H136">
        <v>583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v>2</v>
      </c>
      <c r="W136">
        <v>613</v>
      </c>
    </row>
    <row r="137" spans="1:23" x14ac:dyDescent="0.25">
      <c r="H137">
        <v>400</v>
      </c>
    </row>
    <row r="139" spans="1:23" x14ac:dyDescent="0.25">
      <c r="A139" t="s">
        <v>263</v>
      </c>
    </row>
    <row r="140" spans="1:23" x14ac:dyDescent="0.25">
      <c r="A140" t="s">
        <v>264</v>
      </c>
    </row>
    <row r="141" spans="1:23" x14ac:dyDescent="0.25">
      <c r="A141" t="s">
        <v>265</v>
      </c>
    </row>
    <row r="142" spans="1:23" x14ac:dyDescent="0.25">
      <c r="A142" t="s">
        <v>266</v>
      </c>
    </row>
    <row r="143" spans="1:23" x14ac:dyDescent="0.25">
      <c r="A143" t="s">
        <v>267</v>
      </c>
    </row>
    <row r="144" spans="1:23" x14ac:dyDescent="0.25">
      <c r="A144" t="s">
        <v>268</v>
      </c>
    </row>
    <row r="145" spans="1:1" x14ac:dyDescent="0.25">
      <c r="A145" t="s">
        <v>269</v>
      </c>
    </row>
    <row r="146" spans="1:1" x14ac:dyDescent="0.25">
      <c r="A146" t="s">
        <v>270</v>
      </c>
    </row>
    <row r="147" spans="1:1" x14ac:dyDescent="0.25">
      <c r="A147" t="s">
        <v>271</v>
      </c>
    </row>
    <row r="148" spans="1:1" x14ac:dyDescent="0.25">
      <c r="A148" t="s">
        <v>272</v>
      </c>
    </row>
    <row r="149" spans="1:1" x14ac:dyDescent="0.25">
      <c r="A149" t="s">
        <v>273</v>
      </c>
    </row>
    <row r="150" spans="1:1" x14ac:dyDescent="0.25">
      <c r="A150" t="s">
        <v>274</v>
      </c>
    </row>
    <row r="151" spans="1:1" x14ac:dyDescent="0.25">
      <c r="A151" t="s">
        <v>275</v>
      </c>
    </row>
    <row r="152" spans="1:1" x14ac:dyDescent="0.25">
      <c r="A152" t="s">
        <v>276</v>
      </c>
    </row>
    <row r="153" spans="1:1" x14ac:dyDescent="0.25">
      <c r="A153" t="s">
        <v>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2018-10-17T09:56:45Z</dcterms:created>
  <dcterms:modified xsi:type="dcterms:W3CDTF">2018-10-17T09:56:46Z</dcterms:modified>
</cp:coreProperties>
</file>