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2" i="1" l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<sst xmlns="http://schemas.openxmlformats.org/spreadsheetml/2006/main" count="382" uniqueCount="309">
  <si>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</si>
  <si>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</si>
  <si>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</si>
  <si>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ΕΙΔΙΚΗ ΚΑΤΗΓΟΡΙΑ Β΄ ΜΕ ΕΜΠΕΙΡΙΑ</t>
  </si>
  <si>
    <t>ΔΕ ΚΑΤΑΜΕΤΡΗΤΩΝ (ΘΕΣΗ 400)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</si>
  <si>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</si>
  <si>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</si>
  <si>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</si>
  <si>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</si>
  <si>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</si>
  <si>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</si>
  <si>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</si>
  <si>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</si>
  <si>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ΚΑΝΕΛΛΗΣ</t>
  </si>
  <si>
    <t>ΓΡΗΓΟΡΙΟΣ</t>
  </si>
  <si>
    <t>ΠΕΡΙΚΛΗΣ</t>
  </si>
  <si>
    <t>ΑΖ204769</t>
  </si>
  <si>
    <t>1049,4</t>
  </si>
  <si>
    <t>1737,4</t>
  </si>
  <si>
    <t>ΚΑΣΤΑΝΑΣ</t>
  </si>
  <si>
    <t>ΝΙΚΟΛΑΟΣ</t>
  </si>
  <si>
    <t>ΜΙΛΤΙΑΔΗΣ</t>
  </si>
  <si>
    <t>Χ696620</t>
  </si>
  <si>
    <t>971,3</t>
  </si>
  <si>
    <t>1589,3</t>
  </si>
  <si>
    <t>ΤΡΑΓΟΥΛΙΑ</t>
  </si>
  <si>
    <t>ΣΟΦΙΑ</t>
  </si>
  <si>
    <t>ΑΝΤΩΝΙΟΣ</t>
  </si>
  <si>
    <t>Χ022851</t>
  </si>
  <si>
    <t>885,5</t>
  </si>
  <si>
    <t>1572,5</t>
  </si>
  <si>
    <t>ΖΗΡΟΥ</t>
  </si>
  <si>
    <t>ΚΩΝΣΤΑΝΤΙΝΑ</t>
  </si>
  <si>
    <t>ΓΕΩΡΓΙΟΣ</t>
  </si>
  <si>
    <t>ΑΖ423427</t>
  </si>
  <si>
    <t>939,4</t>
  </si>
  <si>
    <t>1545,4</t>
  </si>
  <si>
    <t>ΞΑΝΘΟΠΟΥΛΟΥ</t>
  </si>
  <si>
    <t>ΜΑΡΙΑ</t>
  </si>
  <si>
    <t>ΜΙΧΑΗΛ</t>
  </si>
  <si>
    <t>ΑΚ865453</t>
  </si>
  <si>
    <t>ΤΙΓΚΛΙΑΝΙΔΗΣ</t>
  </si>
  <si>
    <t>ΙΩΑΝΝΗΣ</t>
  </si>
  <si>
    <t>ΝΑΟΥΜ</t>
  </si>
  <si>
    <t>ΑΜ855639</t>
  </si>
  <si>
    <t>ΧΑΛΑ</t>
  </si>
  <si>
    <t>Φ081485</t>
  </si>
  <si>
    <t>870,1</t>
  </si>
  <si>
    <t>1488,1</t>
  </si>
  <si>
    <t>ΛΥΚΟΥΔΗΣ</t>
  </si>
  <si>
    <t>ΑΛΕΞΙΟΣ</t>
  </si>
  <si>
    <t>ΔΗΜΗΤΡΙΟΣ-ΣΠΥΡΙΔΩΝ</t>
  </si>
  <si>
    <t>ΑΝ105416</t>
  </si>
  <si>
    <t>ΠΑΝΑΓΙΩΤΟΠΟΥΛΟΣ</t>
  </si>
  <si>
    <t>ΑΘΑΝΑΣΙΟΣ</t>
  </si>
  <si>
    <t>ΑΗ493325</t>
  </si>
  <si>
    <t>984,5</t>
  </si>
  <si>
    <t>1446,5</t>
  </si>
  <si>
    <t>400-401</t>
  </si>
  <si>
    <t>ΚΟΥΤΣΙΜΑΝΗΣ</t>
  </si>
  <si>
    <t>ΒΙΚΤΩΡΑΣ</t>
  </si>
  <si>
    <t>ΕΥΑΓΓΕΛΟΣ</t>
  </si>
  <si>
    <t>Χ393428</t>
  </si>
  <si>
    <t>ΝΙΚΟΛΟΠΟΥΛΟΣ</t>
  </si>
  <si>
    <t>ΒΑΣΙΛΗΣ</t>
  </si>
  <si>
    <t>ΠΑΝΑΓΙΩΤΗΣ</t>
  </si>
  <si>
    <t>ΑΜ742970</t>
  </si>
  <si>
    <t>ΓΕΩΡΓΟΥΛΑΣ</t>
  </si>
  <si>
    <t>ΧΡΗΣΤΟΣ</t>
  </si>
  <si>
    <t>Χ980464</t>
  </si>
  <si>
    <t>896,5</t>
  </si>
  <si>
    <t>1395,5</t>
  </si>
  <si>
    <t>ΖΑΓΚΑΣ</t>
  </si>
  <si>
    <t>ΜΑΡΙΟΣ</t>
  </si>
  <si>
    <t>ΑΜ642966</t>
  </si>
  <si>
    <t>ΦΩΤΙΟΥ</t>
  </si>
  <si>
    <t>ΔΕΣΠΟΙΝΑ</t>
  </si>
  <si>
    <t>ΑΑ057924</t>
  </si>
  <si>
    <t>ΒΑΛΑΣΟΠΟΥΛΟΣ</t>
  </si>
  <si>
    <t>ΘΕΜΙΣΤΟΚΛΗΣ</t>
  </si>
  <si>
    <t>ΔΗΜΗΤΡΙΟΣ</t>
  </si>
  <si>
    <t>Ρ675536</t>
  </si>
  <si>
    <t>865,7</t>
  </si>
  <si>
    <t>1384,7</t>
  </si>
  <si>
    <t>ΒΕΛΑΩΡΑ</t>
  </si>
  <si>
    <t>ΧΡΥΣΟΥΛΑ</t>
  </si>
  <si>
    <t>ΑΗ003351</t>
  </si>
  <si>
    <t>ΡΑΙΚΟΥ</t>
  </si>
  <si>
    <t>ΘΕΩΝΗ</t>
  </si>
  <si>
    <t>ΚΩΝΣΤΑΝΤΙΝΟΣ</t>
  </si>
  <si>
    <t>ΑΜ133813</t>
  </si>
  <si>
    <t>ΧΑΙΔΕΜΕΝΟΥ</t>
  </si>
  <si>
    <t xml:space="preserve">ΜΑΡΙΑ ΑΓΓΕΛΙΚΗ </t>
  </si>
  <si>
    <t>ΚΥΡΙΑΚΟΣ</t>
  </si>
  <si>
    <t>ΑΕ514908</t>
  </si>
  <si>
    <t>786,5</t>
  </si>
  <si>
    <t>1362,5</t>
  </si>
  <si>
    <t>ΠΡΙΤΣΑ</t>
  </si>
  <si>
    <t>ΙΣΑΒΕΛΛΑ</t>
  </si>
  <si>
    <t>ΑΝΑΣΤΑΣΙΟΣ</t>
  </si>
  <si>
    <t>ΑΒ227446</t>
  </si>
  <si>
    <t>1006,5</t>
  </si>
  <si>
    <t>1328,5</t>
  </si>
  <si>
    <t>ΔΕΛΗ</t>
  </si>
  <si>
    <t>ΣΤΑΥΡΟΣ</t>
  </si>
  <si>
    <t>Φ384204</t>
  </si>
  <si>
    <t>874,5</t>
  </si>
  <si>
    <t>1316,5</t>
  </si>
  <si>
    <t>ΚΟΜΑΝ</t>
  </si>
  <si>
    <t>ΑΝΝΑ ΜΑΡΙΑ</t>
  </si>
  <si>
    <t>ΛΟΥΣΙΑΝ</t>
  </si>
  <si>
    <t>Φ065701</t>
  </si>
  <si>
    <t>ΦΙΛΙΝΗΣ</t>
  </si>
  <si>
    <t>ΑΝΔΡΙΑΝΟΣ</t>
  </si>
  <si>
    <t>ΑΙ059469</t>
  </si>
  <si>
    <t>ΜΑΡΚΟΥ</t>
  </si>
  <si>
    <t>ΓΕΩΡΓΙΑ</t>
  </si>
  <si>
    <t>ΑΝΔΡΕΑΣ</t>
  </si>
  <si>
    <t>ΑΜ741746</t>
  </si>
  <si>
    <t>731,5</t>
  </si>
  <si>
    <t>1293,5</t>
  </si>
  <si>
    <t>ΑΛΜΠΑΝΗΣ</t>
  </si>
  <si>
    <t>ΣΤΥΛΙΑΝΟΣ</t>
  </si>
  <si>
    <t>Σ773678</t>
  </si>
  <si>
    <t>ΝΤΑΤΣΗ</t>
  </si>
  <si>
    <t>ΑΓΓΕΛΟΣ</t>
  </si>
  <si>
    <t>ΑΒ246273</t>
  </si>
  <si>
    <t>ΠΑΛΑΝΤΖΑ</t>
  </si>
  <si>
    <t>ΕΥΑΓΓΕΛΙΑ</t>
  </si>
  <si>
    <t>ΑΠΟΣΤΟΛΟΣ</t>
  </si>
  <si>
    <t>Φ265292</t>
  </si>
  <si>
    <t>ΣΟΥΛΔΑΤΟΥ</t>
  </si>
  <si>
    <t>ΝΙΚΟΛΕΤΑ</t>
  </si>
  <si>
    <t>ΠΕΤΡΟΣ</t>
  </si>
  <si>
    <t>ΑΗ605090</t>
  </si>
  <si>
    <t>1228,5</t>
  </si>
  <si>
    <t>ΑΠΟΣΤΟΛΟΠΟΥΛΟΥ</t>
  </si>
  <si>
    <t>ΒΑΣΙΛΙΚΗ</t>
  </si>
  <si>
    <t>Χ305024</t>
  </si>
  <si>
    <t>ΚΟΥΤΡΟΥΛΗ</t>
  </si>
  <si>
    <t>ΕΛΕΝΗ</t>
  </si>
  <si>
    <t>ΘΩΜΑΣ</t>
  </si>
  <si>
    <t>ΑΚ555499</t>
  </si>
  <si>
    <t>676,5</t>
  </si>
  <si>
    <t>1213,5</t>
  </si>
  <si>
    <t>ΜΑΓΓΙΝΑ</t>
  </si>
  <si>
    <t>ΑΝΑΣΤΑΣΙΑ</t>
  </si>
  <si>
    <t>ΑΙ022089</t>
  </si>
  <si>
    <t>ΔΟΥΝΙΑΣ</t>
  </si>
  <si>
    <t>929,5</t>
  </si>
  <si>
    <t>1199,5</t>
  </si>
  <si>
    <t>ΧΡΥΣΙΚΟΥ</t>
  </si>
  <si>
    <t>ΑΣΗΜΙΝΑ</t>
  </si>
  <si>
    <t>Χ928565</t>
  </si>
  <si>
    <t>995,5</t>
  </si>
  <si>
    <t>1195,5</t>
  </si>
  <si>
    <t>ΜΠΑΚΑΓΙΑΝΝΗΣ</t>
  </si>
  <si>
    <t>ΔΙΟΓΕΝΗΣ</t>
  </si>
  <si>
    <t>ΑΖ238450</t>
  </si>
  <si>
    <t>852,5</t>
  </si>
  <si>
    <t>1186,5</t>
  </si>
  <si>
    <t>ΤΡΙΚΚΑ</t>
  </si>
  <si>
    <t>ΑΚ715833</t>
  </si>
  <si>
    <t>841,5</t>
  </si>
  <si>
    <t>1181,5</t>
  </si>
  <si>
    <t>ΓΕΡΑΚΗΣ</t>
  </si>
  <si>
    <t>ΑΚ555106</t>
  </si>
  <si>
    <t>632,5</t>
  </si>
  <si>
    <t>1174,5</t>
  </si>
  <si>
    <t>EZRATI</t>
  </si>
  <si>
    <t>SARA NINA</t>
  </si>
  <si>
    <t>ΑΛΜΠΕΡ</t>
  </si>
  <si>
    <t>YA2109295</t>
  </si>
  <si>
    <t>783,2</t>
  </si>
  <si>
    <t>1170,2</t>
  </si>
  <si>
    <t>ΝΑΚΟΥ</t>
  </si>
  <si>
    <t>ΜΑΓΔΑΛΗΝΗ</t>
  </si>
  <si>
    <t>Χ586841</t>
  </si>
  <si>
    <t>ΑΝΤΩΝΟΠΟΥΛΟΣ</t>
  </si>
  <si>
    <t>ΠΟΛΥΚΑΡΠΟΣ</t>
  </si>
  <si>
    <t>Φ143284</t>
  </si>
  <si>
    <t>1149,5</t>
  </si>
  <si>
    <t>ΠΛΑΤΑΡΑΣ</t>
  </si>
  <si>
    <t>Φ062104</t>
  </si>
  <si>
    <t>1119,5</t>
  </si>
  <si>
    <t>ΠΡΟΥΝΤΖΟΥ</t>
  </si>
  <si>
    <t>Φ204845</t>
  </si>
  <si>
    <t>720,5</t>
  </si>
  <si>
    <t>1093,5</t>
  </si>
  <si>
    <t>ΛΕΒΕΝΤΑΚΗ</t>
  </si>
  <si>
    <t>ΧΑΡΑΛΑΜΠΟΣ</t>
  </si>
  <si>
    <t>ΑΜ164951</t>
  </si>
  <si>
    <t>ΤΡΙΑΝΤΑΦΥΛΛΟΥ</t>
  </si>
  <si>
    <t>ΑΒ856772</t>
  </si>
  <si>
    <t>1017,5</t>
  </si>
  <si>
    <t>1087,5</t>
  </si>
  <si>
    <t>ΠΑΡΑΓΥΙΟΥ</t>
  </si>
  <si>
    <t>ΔΗΜΗΤΡΑ</t>
  </si>
  <si>
    <t>ΣΩΤΗΡΙΟΣ</t>
  </si>
  <si>
    <t>ΑΕ434770</t>
  </si>
  <si>
    <t>ΕΞΑΡΧΟΣ</t>
  </si>
  <si>
    <t>ΑΕ566603</t>
  </si>
  <si>
    <t>733,7</t>
  </si>
  <si>
    <t>1081,7</t>
  </si>
  <si>
    <t>ΚΑΡΑΝΑΣΗ</t>
  </si>
  <si>
    <t>ΑΙ216408</t>
  </si>
  <si>
    <t>Χαντζάρας</t>
  </si>
  <si>
    <t>Αλέξανδρος</t>
  </si>
  <si>
    <t>Σπυρίδων</t>
  </si>
  <si>
    <t>ΑΙ 544239</t>
  </si>
  <si>
    <t>1035,5</t>
  </si>
  <si>
    <t>ΔΕΡΒΙΣΗΣ</t>
  </si>
  <si>
    <t>ΣΤΕΡΓΙΟΣ</t>
  </si>
  <si>
    <t>Χ815407</t>
  </si>
  <si>
    <t>ΖΑΡΟΜΑΝΤΑΛΟΥ</t>
  </si>
  <si>
    <t>ΑΝΔΡΟΜΑΧΗ</t>
  </si>
  <si>
    <t>Χ114391</t>
  </si>
  <si>
    <t>ΠΑΥΛΟΥ</t>
  </si>
  <si>
    <t>ΒΛΑΣΙΟΣ</t>
  </si>
  <si>
    <t>ΑΝ107865</t>
  </si>
  <si>
    <t>ΣΤΟΙΚΟΥ</t>
  </si>
  <si>
    <t>ΑΝ087878</t>
  </si>
  <si>
    <t>918,5</t>
  </si>
  <si>
    <t>988,5</t>
  </si>
  <si>
    <t>ΜΠΑΛΤΑ</t>
  </si>
  <si>
    <t xml:space="preserve">ΕΛΕΝΗ </t>
  </si>
  <si>
    <t>Τ307097</t>
  </si>
  <si>
    <t>ΚΟΠΑΛΙΔΗ</t>
  </si>
  <si>
    <t>ΚΥΡΙΑΚΗ</t>
  </si>
  <si>
    <t>ΑΚ008276</t>
  </si>
  <si>
    <t>935,5</t>
  </si>
  <si>
    <t xml:space="preserve">Φραγκιουδακη </t>
  </si>
  <si>
    <t xml:space="preserve">Νόρμα Ζωή </t>
  </si>
  <si>
    <t xml:space="preserve">Ιωάννης </t>
  </si>
  <si>
    <t>ΑΖ970033</t>
  </si>
  <si>
    <t>863,5</t>
  </si>
  <si>
    <t>933,5</t>
  </si>
  <si>
    <t>ΔΙΟΝΥΣΙΟΣ</t>
  </si>
  <si>
    <t>ΑΕ752982</t>
  </si>
  <si>
    <t>ΤΣΑΒΛΗΣ</t>
  </si>
  <si>
    <t>ΑΚ012775</t>
  </si>
  <si>
    <t>ΝΕΖΟΥ</t>
  </si>
  <si>
    <t>ΑΦΡΟΔΙΤΗ</t>
  </si>
  <si>
    <t>Χ528350</t>
  </si>
  <si>
    <t>928,5</t>
  </si>
  <si>
    <t>ΚΙΤΣΑΚΗ</t>
  </si>
  <si>
    <t>ΣΤΥΛΙΑΝΗ ΑΙΚΑΤΕΡΙΝΗ</t>
  </si>
  <si>
    <t>ΑΗ723209</t>
  </si>
  <si>
    <t>ΜΠΕΛΙΑ</t>
  </si>
  <si>
    <t>ΖΑΧΑΡΟΥΛΑ</t>
  </si>
  <si>
    <t>Φ146450</t>
  </si>
  <si>
    <t>ΤΣΟΥΜΑΝΗ</t>
  </si>
  <si>
    <t>ΑΕ284551</t>
  </si>
  <si>
    <t>ΙΩΣΗΦΙΔΗΣ</t>
  </si>
  <si>
    <t>ΙΑΣΟΝΑΣ</t>
  </si>
  <si>
    <t>ΑΑ067932</t>
  </si>
  <si>
    <t>ΚΑΜΜΕΝΟΥ</t>
  </si>
  <si>
    <t>ΧΑΡΙΚΛΕΙΑ</t>
  </si>
  <si>
    <t>ΚΟΣΜΑΣ</t>
  </si>
  <si>
    <t>Φ461511</t>
  </si>
  <si>
    <t>732,6</t>
  </si>
  <si>
    <t>846,6</t>
  </si>
  <si>
    <t>ΣΑΛΩΜΙΔΟΥ</t>
  </si>
  <si>
    <t>ΣΙΜΕΛΑ</t>
  </si>
  <si>
    <t>ΔΗΜΟΣΘΕΝΗΣ</t>
  </si>
  <si>
    <t>ΑΗ534521</t>
  </si>
  <si>
    <t>742,5</t>
  </si>
  <si>
    <t>792,5</t>
  </si>
  <si>
    <t>ΑΥΛΩΝΙΤΗ</t>
  </si>
  <si>
    <t>ΕΥΘΥΜΙΑ</t>
  </si>
  <si>
    <t>ΘΕΟΔΩΡΟΣ</t>
  </si>
  <si>
    <t>ΑΒ505320</t>
  </si>
  <si>
    <t>ΞΗΡΟΓΙΑΝΝΗ</t>
  </si>
  <si>
    <t>EΛΕΝΗ</t>
  </si>
  <si>
    <t>Σ715799</t>
  </si>
  <si>
    <t>709,5</t>
  </si>
  <si>
    <t>769,5</t>
  </si>
  <si>
    <t>ΤΣΑΓΚΛΑ ΜΑΝΩΛΑΡΑΚΗ</t>
  </si>
  <si>
    <t>ΑΝ038351</t>
  </si>
  <si>
    <t>761,5</t>
  </si>
  <si>
    <t>ΝΙΝΙΑΤΣΟΥΔΗΣ</t>
  </si>
  <si>
    <t>ΓΙΑΝΝΗΣ</t>
  </si>
  <si>
    <t>ΑΕ833081</t>
  </si>
  <si>
    <t>668,8</t>
  </si>
  <si>
    <t>710,8</t>
  </si>
  <si>
    <t>ΧΑΛΙΛΟΠΟΥΛΟΣ</t>
  </si>
  <si>
    <t>ΣΠΥΡΙΔΩΝ</t>
  </si>
  <si>
    <t>ΑΑ096515</t>
  </si>
  <si>
    <t>698,8</t>
  </si>
  <si>
    <t>401-400</t>
  </si>
  <si>
    <t>ΠΑΠΑΓΕΩΡΓΙΟΥ</t>
  </si>
  <si>
    <t>ΤΡΥΦΩΝ</t>
  </si>
  <si>
    <t>Χ286244</t>
  </si>
  <si>
    <t>692,5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</si>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</sst>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510</v>
      </c>
      <c r="C8" t="s">
        <v>13</v>
      </c>
      <c r="D8" t="s">
        <v>14</v>
      </c>
      <c r="E8" t="s">
        <v>15</v>
      </c>
      <c r="F8" t="s">
        <v>16</v>
      </c>
      <c r="G8" t="str">
        <f>"00049302"</f>
        <v>00049302</v>
      </c>
      <c r="H8" t="s">
        <v>17</v>
      </c>
      <c r="I8">
        <v>0</v>
      </c>
      <c r="J8">
        <v>70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400</v>
      </c>
    </row>
    <row r="10" spans="1:23" x14ac:dyDescent="0.25">
      <c r="A10">
        <v>2</v>
      </c>
      <c r="B10">
        <v>604</v>
      </c>
      <c r="C10" t="s">
        <v>19</v>
      </c>
      <c r="D10" t="s">
        <v>20</v>
      </c>
      <c r="E10" t="s">
        <v>21</v>
      </c>
      <c r="F10" t="s">
        <v>22</v>
      </c>
      <c r="G10" t="str">
        <f>"201410003525"</f>
        <v>201410003525</v>
      </c>
      <c r="H10" t="s">
        <v>23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1</v>
      </c>
      <c r="W10" t="s">
        <v>24</v>
      </c>
    </row>
    <row r="11" spans="1:23" x14ac:dyDescent="0.25">
      <c r="H11">
        <v>400</v>
      </c>
    </row>
    <row r="12" spans="1:23" x14ac:dyDescent="0.25">
      <c r="A12">
        <v>3</v>
      </c>
      <c r="B12">
        <v>1517</v>
      </c>
      <c r="C12" t="s">
        <v>25</v>
      </c>
      <c r="D12" t="s">
        <v>26</v>
      </c>
      <c r="E12" t="s">
        <v>27</v>
      </c>
      <c r="F12" t="s">
        <v>28</v>
      </c>
      <c r="G12" t="str">
        <f>"201504004757"</f>
        <v>201504004757</v>
      </c>
      <c r="H12" t="s">
        <v>29</v>
      </c>
      <c r="I12">
        <v>0</v>
      </c>
      <c r="J12">
        <v>70</v>
      </c>
      <c r="K12">
        <v>50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81</v>
      </c>
      <c r="S12">
        <v>567</v>
      </c>
      <c r="T12">
        <v>0</v>
      </c>
      <c r="V12">
        <v>0</v>
      </c>
      <c r="W12" t="s">
        <v>30</v>
      </c>
    </row>
    <row r="13" spans="1:23" x14ac:dyDescent="0.25">
      <c r="H13">
        <v>400</v>
      </c>
    </row>
    <row r="14" spans="1:23" x14ac:dyDescent="0.25">
      <c r="A14">
        <v>4</v>
      </c>
      <c r="B14">
        <v>1809</v>
      </c>
      <c r="C14" t="s">
        <v>31</v>
      </c>
      <c r="D14" t="s">
        <v>32</v>
      </c>
      <c r="E14" t="s">
        <v>33</v>
      </c>
      <c r="F14" t="s">
        <v>34</v>
      </c>
      <c r="G14" t="str">
        <f>"200808000443"</f>
        <v>200808000443</v>
      </c>
      <c r="H14" t="s">
        <v>35</v>
      </c>
      <c r="I14">
        <v>150</v>
      </c>
      <c r="J14">
        <v>50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58</v>
      </c>
      <c r="S14">
        <v>406</v>
      </c>
      <c r="T14">
        <v>0</v>
      </c>
      <c r="V14">
        <v>0</v>
      </c>
      <c r="W14" t="s">
        <v>36</v>
      </c>
    </row>
    <row r="15" spans="1:23" x14ac:dyDescent="0.25">
      <c r="H15">
        <v>400</v>
      </c>
    </row>
    <row r="16" spans="1:23" x14ac:dyDescent="0.25">
      <c r="A16">
        <v>5</v>
      </c>
      <c r="B16">
        <v>270</v>
      </c>
      <c r="C16" t="s">
        <v>37</v>
      </c>
      <c r="D16" t="s">
        <v>38</v>
      </c>
      <c r="E16" t="s">
        <v>39</v>
      </c>
      <c r="F16" t="s">
        <v>40</v>
      </c>
      <c r="G16" t="str">
        <f>"201402005934"</f>
        <v>201402005934</v>
      </c>
      <c r="H16">
        <v>946</v>
      </c>
      <c r="I16">
        <v>0</v>
      </c>
      <c r="J16">
        <v>70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72</v>
      </c>
      <c r="S16">
        <v>504</v>
      </c>
      <c r="T16">
        <v>0</v>
      </c>
      <c r="V16">
        <v>1</v>
      </c>
      <c r="W16">
        <v>1520</v>
      </c>
    </row>
    <row r="17" spans="1:23" x14ac:dyDescent="0.25">
      <c r="H17">
        <v>400</v>
      </c>
    </row>
    <row r="18" spans="1:23" x14ac:dyDescent="0.25">
      <c r="A18">
        <v>6</v>
      </c>
      <c r="B18">
        <v>791</v>
      </c>
      <c r="C18" t="s">
        <v>41</v>
      </c>
      <c r="D18" t="s">
        <v>42</v>
      </c>
      <c r="E18" t="s">
        <v>43</v>
      </c>
      <c r="F18" t="s">
        <v>44</v>
      </c>
      <c r="G18" t="str">
        <f>"201504004787"</f>
        <v>201504004787</v>
      </c>
      <c r="H18">
        <v>748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1516</v>
      </c>
    </row>
    <row r="19" spans="1:23" x14ac:dyDescent="0.25">
      <c r="H19">
        <v>400</v>
      </c>
    </row>
    <row r="20" spans="1:23" x14ac:dyDescent="0.25">
      <c r="A20">
        <v>7</v>
      </c>
      <c r="B20">
        <v>957</v>
      </c>
      <c r="C20" t="s">
        <v>45</v>
      </c>
      <c r="D20" t="s">
        <v>26</v>
      </c>
      <c r="E20" t="s">
        <v>42</v>
      </c>
      <c r="F20" t="s">
        <v>46</v>
      </c>
      <c r="G20" t="str">
        <f>"00217854"</f>
        <v>00217854</v>
      </c>
      <c r="H20" t="s">
        <v>47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48</v>
      </c>
    </row>
    <row r="21" spans="1:23" x14ac:dyDescent="0.25">
      <c r="H21">
        <v>400</v>
      </c>
    </row>
    <row r="22" spans="1:23" x14ac:dyDescent="0.25">
      <c r="A22">
        <v>8</v>
      </c>
      <c r="B22">
        <v>295</v>
      </c>
      <c r="C22" t="s">
        <v>49</v>
      </c>
      <c r="D22" t="s">
        <v>50</v>
      </c>
      <c r="E22" t="s">
        <v>51</v>
      </c>
      <c r="F22" t="s">
        <v>52</v>
      </c>
      <c r="G22" t="str">
        <f>"00210018"</f>
        <v>00210018</v>
      </c>
      <c r="H22">
        <v>891</v>
      </c>
      <c r="I22">
        <v>150</v>
      </c>
      <c r="J22">
        <v>70</v>
      </c>
      <c r="K22">
        <v>30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44</v>
      </c>
      <c r="S22">
        <v>308</v>
      </c>
      <c r="T22">
        <v>0</v>
      </c>
      <c r="V22">
        <v>0</v>
      </c>
      <c r="W22">
        <v>1449</v>
      </c>
    </row>
    <row r="23" spans="1:23" x14ac:dyDescent="0.25">
      <c r="H23">
        <v>400</v>
      </c>
    </row>
    <row r="24" spans="1:23" x14ac:dyDescent="0.25">
      <c r="A24">
        <v>9</v>
      </c>
      <c r="B24">
        <v>1293</v>
      </c>
      <c r="C24" t="s">
        <v>53</v>
      </c>
      <c r="D24" t="s">
        <v>54</v>
      </c>
      <c r="E24" t="s">
        <v>42</v>
      </c>
      <c r="F24" t="s">
        <v>55</v>
      </c>
      <c r="G24" t="str">
        <f>"201604005962"</f>
        <v>201604005962</v>
      </c>
      <c r="H24" t="s">
        <v>56</v>
      </c>
      <c r="I24">
        <v>0</v>
      </c>
      <c r="J24">
        <v>70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56</v>
      </c>
      <c r="S24">
        <v>392</v>
      </c>
      <c r="T24">
        <v>0</v>
      </c>
      <c r="V24">
        <v>0</v>
      </c>
      <c r="W24" t="s">
        <v>57</v>
      </c>
    </row>
    <row r="25" spans="1:23" x14ac:dyDescent="0.25">
      <c r="H25" t="s">
        <v>58</v>
      </c>
    </row>
    <row r="26" spans="1:23" x14ac:dyDescent="0.25">
      <c r="A26">
        <v>10</v>
      </c>
      <c r="B26">
        <v>1580</v>
      </c>
      <c r="C26" t="s">
        <v>59</v>
      </c>
      <c r="D26" t="s">
        <v>60</v>
      </c>
      <c r="E26" t="s">
        <v>61</v>
      </c>
      <c r="F26" t="s">
        <v>62</v>
      </c>
      <c r="G26" t="str">
        <f>"201405000509"</f>
        <v>201405000509</v>
      </c>
      <c r="H26">
        <v>825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1443</v>
      </c>
    </row>
    <row r="27" spans="1:23" x14ac:dyDescent="0.25">
      <c r="H27">
        <v>400</v>
      </c>
    </row>
    <row r="28" spans="1:23" x14ac:dyDescent="0.25">
      <c r="A28">
        <v>11</v>
      </c>
      <c r="B28">
        <v>411</v>
      </c>
      <c r="C28" t="s">
        <v>63</v>
      </c>
      <c r="D28" t="s">
        <v>64</v>
      </c>
      <c r="E28" t="s">
        <v>65</v>
      </c>
      <c r="F28" t="s">
        <v>66</v>
      </c>
      <c r="G28" t="str">
        <f>"00162567"</f>
        <v>00162567</v>
      </c>
      <c r="H28">
        <v>902</v>
      </c>
      <c r="I28">
        <v>0</v>
      </c>
      <c r="J28">
        <v>70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63</v>
      </c>
      <c r="S28">
        <v>441</v>
      </c>
      <c r="T28">
        <v>0</v>
      </c>
      <c r="V28">
        <v>0</v>
      </c>
      <c r="W28">
        <v>1413</v>
      </c>
    </row>
    <row r="29" spans="1:23" x14ac:dyDescent="0.25">
      <c r="H29">
        <v>400</v>
      </c>
    </row>
    <row r="30" spans="1:23" x14ac:dyDescent="0.25">
      <c r="A30">
        <v>12</v>
      </c>
      <c r="B30">
        <v>446</v>
      </c>
      <c r="C30" t="s">
        <v>67</v>
      </c>
      <c r="D30" t="s">
        <v>42</v>
      </c>
      <c r="E30" t="s">
        <v>68</v>
      </c>
      <c r="F30" t="s">
        <v>69</v>
      </c>
      <c r="G30" t="str">
        <f>"201510004919"</f>
        <v>201510004919</v>
      </c>
      <c r="H30" t="s">
        <v>70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67</v>
      </c>
      <c r="S30">
        <v>469</v>
      </c>
      <c r="T30">
        <v>0</v>
      </c>
      <c r="V30">
        <v>1</v>
      </c>
      <c r="W30" t="s">
        <v>71</v>
      </c>
    </row>
    <row r="31" spans="1:23" x14ac:dyDescent="0.25">
      <c r="H31">
        <v>400</v>
      </c>
    </row>
    <row r="32" spans="1:23" x14ac:dyDescent="0.25">
      <c r="A32">
        <v>13</v>
      </c>
      <c r="B32">
        <v>67</v>
      </c>
      <c r="C32" t="s">
        <v>72</v>
      </c>
      <c r="D32" t="s">
        <v>73</v>
      </c>
      <c r="E32" t="s">
        <v>42</v>
      </c>
      <c r="F32" t="s">
        <v>74</v>
      </c>
      <c r="G32" t="str">
        <f>"201402009294"</f>
        <v>201402009294</v>
      </c>
      <c r="H32">
        <v>968</v>
      </c>
      <c r="I32">
        <v>0</v>
      </c>
      <c r="J32">
        <v>70</v>
      </c>
      <c r="K32">
        <v>0</v>
      </c>
      <c r="L32">
        <v>30</v>
      </c>
      <c r="M32">
        <v>0</v>
      </c>
      <c r="N32">
        <v>0</v>
      </c>
      <c r="O32">
        <v>0</v>
      </c>
      <c r="P32">
        <v>0</v>
      </c>
      <c r="Q32">
        <v>0</v>
      </c>
      <c r="R32">
        <v>46</v>
      </c>
      <c r="S32">
        <v>322</v>
      </c>
      <c r="T32">
        <v>0</v>
      </c>
      <c r="V32">
        <v>0</v>
      </c>
      <c r="W32">
        <v>1390</v>
      </c>
    </row>
    <row r="33" spans="1:23" x14ac:dyDescent="0.25">
      <c r="H33">
        <v>400</v>
      </c>
    </row>
    <row r="34" spans="1:23" x14ac:dyDescent="0.25">
      <c r="A34">
        <v>14</v>
      </c>
      <c r="B34">
        <v>796</v>
      </c>
      <c r="C34" t="s">
        <v>75</v>
      </c>
      <c r="D34" t="s">
        <v>76</v>
      </c>
      <c r="E34" t="s">
        <v>65</v>
      </c>
      <c r="F34" t="s">
        <v>77</v>
      </c>
      <c r="G34" t="str">
        <f>"201504003433"</f>
        <v>201504003433</v>
      </c>
      <c r="H34">
        <v>946</v>
      </c>
      <c r="I34">
        <v>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53</v>
      </c>
      <c r="S34">
        <v>371</v>
      </c>
      <c r="T34">
        <v>0</v>
      </c>
      <c r="V34">
        <v>0</v>
      </c>
      <c r="W34">
        <v>1387</v>
      </c>
    </row>
    <row r="35" spans="1:23" x14ac:dyDescent="0.25">
      <c r="H35">
        <v>400</v>
      </c>
    </row>
    <row r="36" spans="1:23" x14ac:dyDescent="0.25">
      <c r="A36">
        <v>15</v>
      </c>
      <c r="B36">
        <v>320</v>
      </c>
      <c r="C36" t="s">
        <v>78</v>
      </c>
      <c r="D36" t="s">
        <v>79</v>
      </c>
      <c r="E36" t="s">
        <v>80</v>
      </c>
      <c r="F36" t="s">
        <v>81</v>
      </c>
      <c r="G36" t="str">
        <f>"201406015009"</f>
        <v>201406015009</v>
      </c>
      <c r="H36" t="s">
        <v>82</v>
      </c>
      <c r="I36">
        <v>0</v>
      </c>
      <c r="J36">
        <v>50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67</v>
      </c>
      <c r="S36">
        <v>469</v>
      </c>
      <c r="T36">
        <v>0</v>
      </c>
      <c r="V36">
        <v>0</v>
      </c>
      <c r="W36" t="s">
        <v>83</v>
      </c>
    </row>
    <row r="37" spans="1:23" x14ac:dyDescent="0.25">
      <c r="H37">
        <v>400</v>
      </c>
    </row>
    <row r="38" spans="1:23" x14ac:dyDescent="0.25">
      <c r="A38">
        <v>16</v>
      </c>
      <c r="B38">
        <v>1870</v>
      </c>
      <c r="C38" t="s">
        <v>84</v>
      </c>
      <c r="D38" t="s">
        <v>85</v>
      </c>
      <c r="E38" t="s">
        <v>33</v>
      </c>
      <c r="F38" t="s">
        <v>86</v>
      </c>
      <c r="G38" t="str">
        <f>"201406017490"</f>
        <v>201406017490</v>
      </c>
      <c r="H38">
        <v>759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>
        <v>1377</v>
      </c>
    </row>
    <row r="39" spans="1:23" x14ac:dyDescent="0.25">
      <c r="H39">
        <v>400</v>
      </c>
    </row>
    <row r="40" spans="1:23" x14ac:dyDescent="0.25">
      <c r="A40">
        <v>17</v>
      </c>
      <c r="B40">
        <v>1667</v>
      </c>
      <c r="C40" t="s">
        <v>87</v>
      </c>
      <c r="D40" t="s">
        <v>88</v>
      </c>
      <c r="E40" t="s">
        <v>89</v>
      </c>
      <c r="F40" t="s">
        <v>90</v>
      </c>
      <c r="G40" t="str">
        <f>"00008112"</f>
        <v>00008112</v>
      </c>
      <c r="H40">
        <v>935</v>
      </c>
      <c r="I40">
        <v>0</v>
      </c>
      <c r="J40">
        <v>70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53</v>
      </c>
      <c r="S40">
        <v>371</v>
      </c>
      <c r="T40">
        <v>0</v>
      </c>
      <c r="V40">
        <v>0</v>
      </c>
      <c r="W40">
        <v>1376</v>
      </c>
    </row>
    <row r="41" spans="1:23" x14ac:dyDescent="0.25">
      <c r="H41">
        <v>400</v>
      </c>
    </row>
    <row r="42" spans="1:23" x14ac:dyDescent="0.25">
      <c r="A42">
        <v>18</v>
      </c>
      <c r="B42">
        <v>552</v>
      </c>
      <c r="C42" t="s">
        <v>91</v>
      </c>
      <c r="D42" t="s">
        <v>92</v>
      </c>
      <c r="E42" t="s">
        <v>93</v>
      </c>
      <c r="F42" t="s">
        <v>94</v>
      </c>
      <c r="G42" t="str">
        <f>"00216483"</f>
        <v>00216483</v>
      </c>
      <c r="H42" t="s">
        <v>95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78</v>
      </c>
      <c r="S42">
        <v>546</v>
      </c>
      <c r="T42">
        <v>0</v>
      </c>
      <c r="V42">
        <v>0</v>
      </c>
      <c r="W42" t="s">
        <v>96</v>
      </c>
    </row>
    <row r="43" spans="1:23" x14ac:dyDescent="0.25">
      <c r="H43">
        <v>400</v>
      </c>
    </row>
    <row r="44" spans="1:23" x14ac:dyDescent="0.25">
      <c r="A44">
        <v>19</v>
      </c>
      <c r="B44">
        <v>1235</v>
      </c>
      <c r="C44" t="s">
        <v>97</v>
      </c>
      <c r="D44" t="s">
        <v>98</v>
      </c>
      <c r="E44" t="s">
        <v>99</v>
      </c>
      <c r="F44" t="s">
        <v>100</v>
      </c>
      <c r="G44" t="str">
        <f>"201512000759"</f>
        <v>201512000759</v>
      </c>
      <c r="H44" t="s">
        <v>101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36</v>
      </c>
      <c r="S44">
        <v>252</v>
      </c>
      <c r="T44">
        <v>0</v>
      </c>
      <c r="V44">
        <v>2</v>
      </c>
      <c r="W44" t="s">
        <v>102</v>
      </c>
    </row>
    <row r="45" spans="1:23" x14ac:dyDescent="0.25">
      <c r="H45">
        <v>400</v>
      </c>
    </row>
    <row r="46" spans="1:23" x14ac:dyDescent="0.25">
      <c r="A46">
        <v>20</v>
      </c>
      <c r="B46">
        <v>1432</v>
      </c>
      <c r="C46" t="s">
        <v>103</v>
      </c>
      <c r="D46" t="s">
        <v>32</v>
      </c>
      <c r="E46" t="s">
        <v>104</v>
      </c>
      <c r="F46" t="s">
        <v>105</v>
      </c>
      <c r="G46" t="str">
        <f>"00056907"</f>
        <v>00056907</v>
      </c>
      <c r="H46" t="s">
        <v>106</v>
      </c>
      <c r="I46">
        <v>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56</v>
      </c>
      <c r="S46">
        <v>392</v>
      </c>
      <c r="T46">
        <v>0</v>
      </c>
      <c r="V46">
        <v>2</v>
      </c>
      <c r="W46" t="s">
        <v>107</v>
      </c>
    </row>
    <row r="47" spans="1:23" x14ac:dyDescent="0.25">
      <c r="H47">
        <v>400</v>
      </c>
    </row>
    <row r="48" spans="1:23" x14ac:dyDescent="0.25">
      <c r="A48">
        <v>21</v>
      </c>
      <c r="B48">
        <v>532</v>
      </c>
      <c r="C48" t="s">
        <v>108</v>
      </c>
      <c r="D48" t="s">
        <v>109</v>
      </c>
      <c r="E48" t="s">
        <v>110</v>
      </c>
      <c r="F48" t="s">
        <v>111</v>
      </c>
      <c r="G48" t="str">
        <f>"00151893"</f>
        <v>00151893</v>
      </c>
      <c r="H48">
        <v>660</v>
      </c>
      <c r="I48">
        <v>150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67</v>
      </c>
      <c r="S48">
        <v>469</v>
      </c>
      <c r="T48">
        <v>0</v>
      </c>
      <c r="V48">
        <v>0</v>
      </c>
      <c r="W48">
        <v>1309</v>
      </c>
    </row>
    <row r="49" spans="1:23" x14ac:dyDescent="0.25">
      <c r="H49">
        <v>400</v>
      </c>
    </row>
    <row r="50" spans="1:23" x14ac:dyDescent="0.25">
      <c r="A50">
        <v>22</v>
      </c>
      <c r="B50">
        <v>989</v>
      </c>
      <c r="C50" t="s">
        <v>112</v>
      </c>
      <c r="D50" t="s">
        <v>80</v>
      </c>
      <c r="E50" t="s">
        <v>113</v>
      </c>
      <c r="F50" t="s">
        <v>114</v>
      </c>
      <c r="G50" t="str">
        <f>"201405000594"</f>
        <v>201405000594</v>
      </c>
      <c r="H50">
        <v>770</v>
      </c>
      <c r="I50">
        <v>0</v>
      </c>
      <c r="J50">
        <v>70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65</v>
      </c>
      <c r="S50">
        <v>455</v>
      </c>
      <c r="T50">
        <v>0</v>
      </c>
      <c r="V50">
        <v>0</v>
      </c>
      <c r="W50">
        <v>1295</v>
      </c>
    </row>
    <row r="51" spans="1:23" x14ac:dyDescent="0.25">
      <c r="H51">
        <v>400</v>
      </c>
    </row>
    <row r="52" spans="1:23" x14ac:dyDescent="0.25">
      <c r="A52">
        <v>23</v>
      </c>
      <c r="B52">
        <v>548</v>
      </c>
      <c r="C52" t="s">
        <v>115</v>
      </c>
      <c r="D52" t="s">
        <v>116</v>
      </c>
      <c r="E52" t="s">
        <v>117</v>
      </c>
      <c r="F52" t="s">
        <v>118</v>
      </c>
      <c r="G52" t="str">
        <f>"00112806"</f>
        <v>00112806</v>
      </c>
      <c r="H52" t="s">
        <v>119</v>
      </c>
      <c r="I52">
        <v>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76</v>
      </c>
      <c r="S52">
        <v>532</v>
      </c>
      <c r="T52">
        <v>0</v>
      </c>
      <c r="V52">
        <v>0</v>
      </c>
      <c r="W52" t="s">
        <v>120</v>
      </c>
    </row>
    <row r="53" spans="1:23" x14ac:dyDescent="0.25">
      <c r="H53">
        <v>400</v>
      </c>
    </row>
    <row r="54" spans="1:23" x14ac:dyDescent="0.25">
      <c r="A54">
        <v>24</v>
      </c>
      <c r="B54">
        <v>1902</v>
      </c>
      <c r="C54" t="s">
        <v>121</v>
      </c>
      <c r="D54" t="s">
        <v>122</v>
      </c>
      <c r="E54" t="s">
        <v>33</v>
      </c>
      <c r="F54" t="s">
        <v>123</v>
      </c>
      <c r="G54" t="str">
        <f>"201406002687"</f>
        <v>201406002687</v>
      </c>
      <c r="H54">
        <v>660</v>
      </c>
      <c r="I54">
        <v>0</v>
      </c>
      <c r="J54">
        <v>50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81</v>
      </c>
      <c r="S54">
        <v>567</v>
      </c>
      <c r="T54">
        <v>0</v>
      </c>
      <c r="V54">
        <v>0</v>
      </c>
      <c r="W54">
        <v>1277</v>
      </c>
    </row>
    <row r="55" spans="1:23" x14ac:dyDescent="0.25">
      <c r="H55">
        <v>400</v>
      </c>
    </row>
    <row r="56" spans="1:23" x14ac:dyDescent="0.25">
      <c r="A56">
        <v>25</v>
      </c>
      <c r="B56">
        <v>1642</v>
      </c>
      <c r="C56" t="s">
        <v>124</v>
      </c>
      <c r="D56" t="s">
        <v>32</v>
      </c>
      <c r="E56" t="s">
        <v>125</v>
      </c>
      <c r="F56" t="s">
        <v>126</v>
      </c>
      <c r="G56" t="str">
        <f>"201412000592"</f>
        <v>201412000592</v>
      </c>
      <c r="H56">
        <v>880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51</v>
      </c>
      <c r="S56">
        <v>357</v>
      </c>
      <c r="T56">
        <v>0</v>
      </c>
      <c r="V56">
        <v>0</v>
      </c>
      <c r="W56">
        <v>1267</v>
      </c>
    </row>
    <row r="57" spans="1:23" x14ac:dyDescent="0.25">
      <c r="H57">
        <v>400</v>
      </c>
    </row>
    <row r="58" spans="1:23" x14ac:dyDescent="0.25">
      <c r="A58">
        <v>26</v>
      </c>
      <c r="B58">
        <v>564</v>
      </c>
      <c r="C58" t="s">
        <v>127</v>
      </c>
      <c r="D58" t="s">
        <v>128</v>
      </c>
      <c r="E58" t="s">
        <v>129</v>
      </c>
      <c r="F58" t="s">
        <v>130</v>
      </c>
      <c r="G58" t="str">
        <f>"00200498"</f>
        <v>00200498</v>
      </c>
      <c r="H58">
        <v>924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42</v>
      </c>
      <c r="S58">
        <v>294</v>
      </c>
      <c r="T58">
        <v>0</v>
      </c>
      <c r="V58">
        <v>0</v>
      </c>
      <c r="W58">
        <v>1248</v>
      </c>
    </row>
    <row r="59" spans="1:23" x14ac:dyDescent="0.25">
      <c r="H59">
        <v>400</v>
      </c>
    </row>
    <row r="60" spans="1:23" x14ac:dyDescent="0.25">
      <c r="A60">
        <v>27</v>
      </c>
      <c r="B60">
        <v>357</v>
      </c>
      <c r="C60" t="s">
        <v>131</v>
      </c>
      <c r="D60" t="s">
        <v>132</v>
      </c>
      <c r="E60" t="s">
        <v>133</v>
      </c>
      <c r="F60" t="s">
        <v>134</v>
      </c>
      <c r="G60" t="str">
        <f>"00179302"</f>
        <v>00179302</v>
      </c>
      <c r="H60" t="s">
        <v>119</v>
      </c>
      <c r="I60">
        <v>0</v>
      </c>
      <c r="J60">
        <v>70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61</v>
      </c>
      <c r="S60">
        <v>427</v>
      </c>
      <c r="T60">
        <v>0</v>
      </c>
      <c r="V60">
        <v>1</v>
      </c>
      <c r="W60" t="s">
        <v>135</v>
      </c>
    </row>
    <row r="61" spans="1:23" x14ac:dyDescent="0.25">
      <c r="H61">
        <v>400</v>
      </c>
    </row>
    <row r="62" spans="1:23" x14ac:dyDescent="0.25">
      <c r="A62">
        <v>28</v>
      </c>
      <c r="B62">
        <v>375</v>
      </c>
      <c r="C62" t="s">
        <v>136</v>
      </c>
      <c r="D62" t="s">
        <v>137</v>
      </c>
      <c r="E62" t="s">
        <v>54</v>
      </c>
      <c r="F62" t="s">
        <v>138</v>
      </c>
      <c r="G62" t="str">
        <f>"201511019346"</f>
        <v>201511019346</v>
      </c>
      <c r="H62">
        <v>792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57</v>
      </c>
      <c r="S62">
        <v>399</v>
      </c>
      <c r="T62">
        <v>0</v>
      </c>
      <c r="V62">
        <v>0</v>
      </c>
      <c r="W62">
        <v>1221</v>
      </c>
    </row>
    <row r="63" spans="1:23" x14ac:dyDescent="0.25">
      <c r="H63">
        <v>400</v>
      </c>
    </row>
    <row r="64" spans="1:23" x14ac:dyDescent="0.25">
      <c r="A64">
        <v>29</v>
      </c>
      <c r="B64">
        <v>1620</v>
      </c>
      <c r="C64" t="s">
        <v>139</v>
      </c>
      <c r="D64" t="s">
        <v>140</v>
      </c>
      <c r="E64" t="s">
        <v>141</v>
      </c>
      <c r="F64" t="s">
        <v>142</v>
      </c>
      <c r="G64" t="str">
        <f>"00217445"</f>
        <v>00217445</v>
      </c>
      <c r="H64" t="s">
        <v>143</v>
      </c>
      <c r="I64">
        <v>150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51</v>
      </c>
      <c r="S64">
        <v>357</v>
      </c>
      <c r="T64">
        <v>0</v>
      </c>
      <c r="V64">
        <v>0</v>
      </c>
      <c r="W64" t="s">
        <v>144</v>
      </c>
    </row>
    <row r="65" spans="1:23" x14ac:dyDescent="0.25">
      <c r="H65">
        <v>400</v>
      </c>
    </row>
    <row r="66" spans="1:23" x14ac:dyDescent="0.25">
      <c r="A66">
        <v>30</v>
      </c>
      <c r="B66">
        <v>360</v>
      </c>
      <c r="C66" t="s">
        <v>145</v>
      </c>
      <c r="D66" t="s">
        <v>146</v>
      </c>
      <c r="E66" t="s">
        <v>61</v>
      </c>
      <c r="F66" t="s">
        <v>147</v>
      </c>
      <c r="G66" t="str">
        <f>"201401000609"</f>
        <v>201401000609</v>
      </c>
      <c r="H66">
        <v>814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35</v>
      </c>
      <c r="S66">
        <v>245</v>
      </c>
      <c r="T66">
        <v>0</v>
      </c>
      <c r="V66">
        <v>2</v>
      </c>
      <c r="W66">
        <v>1209</v>
      </c>
    </row>
    <row r="67" spans="1:23" x14ac:dyDescent="0.25">
      <c r="H67">
        <v>400</v>
      </c>
    </row>
    <row r="68" spans="1:23" x14ac:dyDescent="0.25">
      <c r="A68">
        <v>31</v>
      </c>
      <c r="B68">
        <v>1538</v>
      </c>
      <c r="C68" t="s">
        <v>39</v>
      </c>
      <c r="D68" t="s">
        <v>148</v>
      </c>
      <c r="E68" t="s">
        <v>42</v>
      </c>
      <c r="F68">
        <v>469463</v>
      </c>
      <c r="G68" t="str">
        <f>"00215327"</f>
        <v>00215327</v>
      </c>
      <c r="H68" t="s">
        <v>149</v>
      </c>
      <c r="I68">
        <v>150</v>
      </c>
      <c r="J68">
        <v>50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10</v>
      </c>
      <c r="S68">
        <v>70</v>
      </c>
      <c r="T68">
        <v>0</v>
      </c>
      <c r="V68">
        <v>0</v>
      </c>
      <c r="W68" t="s">
        <v>150</v>
      </c>
    </row>
    <row r="69" spans="1:23" x14ac:dyDescent="0.25">
      <c r="H69">
        <v>400</v>
      </c>
    </row>
    <row r="70" spans="1:23" x14ac:dyDescent="0.25">
      <c r="A70">
        <v>32</v>
      </c>
      <c r="B70">
        <v>1262</v>
      </c>
      <c r="C70" t="s">
        <v>151</v>
      </c>
      <c r="D70" t="s">
        <v>152</v>
      </c>
      <c r="E70" t="s">
        <v>54</v>
      </c>
      <c r="F70" t="s">
        <v>153</v>
      </c>
      <c r="G70" t="str">
        <f>"00169144"</f>
        <v>00169144</v>
      </c>
      <c r="H70" t="s">
        <v>154</v>
      </c>
      <c r="I70">
        <v>150</v>
      </c>
      <c r="J70">
        <v>50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0</v>
      </c>
      <c r="W70" t="s">
        <v>155</v>
      </c>
    </row>
    <row r="71" spans="1:23" x14ac:dyDescent="0.25">
      <c r="H71" t="s">
        <v>58</v>
      </c>
    </row>
    <row r="72" spans="1:23" x14ac:dyDescent="0.25">
      <c r="A72">
        <v>33</v>
      </c>
      <c r="B72">
        <v>449</v>
      </c>
      <c r="C72" t="s">
        <v>156</v>
      </c>
      <c r="D72" t="s">
        <v>89</v>
      </c>
      <c r="E72" t="s">
        <v>157</v>
      </c>
      <c r="F72" t="s">
        <v>158</v>
      </c>
      <c r="G72" t="str">
        <f>"00216202"</f>
        <v>00216202</v>
      </c>
      <c r="H72" t="s">
        <v>159</v>
      </c>
      <c r="I72">
        <v>150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22</v>
      </c>
      <c r="S72">
        <v>154</v>
      </c>
      <c r="T72">
        <v>0</v>
      </c>
      <c r="V72">
        <v>2</v>
      </c>
      <c r="W72" t="s">
        <v>160</v>
      </c>
    </row>
    <row r="73" spans="1:23" x14ac:dyDescent="0.25">
      <c r="H73" t="s">
        <v>58</v>
      </c>
    </row>
    <row r="74" spans="1:23" x14ac:dyDescent="0.25">
      <c r="A74">
        <v>34</v>
      </c>
      <c r="B74">
        <v>1804</v>
      </c>
      <c r="C74" t="s">
        <v>161</v>
      </c>
      <c r="D74" t="s">
        <v>38</v>
      </c>
      <c r="E74" t="s">
        <v>39</v>
      </c>
      <c r="F74" t="s">
        <v>162</v>
      </c>
      <c r="G74" t="str">
        <f>"00213385"</f>
        <v>00213385</v>
      </c>
      <c r="H74" t="s">
        <v>163</v>
      </c>
      <c r="I74">
        <v>0</v>
      </c>
      <c r="J74">
        <v>30</v>
      </c>
      <c r="K74">
        <v>30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40</v>
      </c>
      <c r="S74">
        <v>280</v>
      </c>
      <c r="T74">
        <v>0</v>
      </c>
      <c r="V74">
        <v>0</v>
      </c>
      <c r="W74" t="s">
        <v>164</v>
      </c>
    </row>
    <row r="75" spans="1:23" x14ac:dyDescent="0.25">
      <c r="H75">
        <v>400</v>
      </c>
    </row>
    <row r="76" spans="1:23" x14ac:dyDescent="0.25">
      <c r="A76">
        <v>35</v>
      </c>
      <c r="B76">
        <v>1752</v>
      </c>
      <c r="C76" t="s">
        <v>165</v>
      </c>
      <c r="D76" t="s">
        <v>42</v>
      </c>
      <c r="E76" t="s">
        <v>33</v>
      </c>
      <c r="F76" t="s">
        <v>166</v>
      </c>
      <c r="G76" t="str">
        <f>"00217946"</f>
        <v>00217946</v>
      </c>
      <c r="H76" t="s">
        <v>167</v>
      </c>
      <c r="I76">
        <v>150</v>
      </c>
      <c r="J76">
        <v>70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46</v>
      </c>
      <c r="S76">
        <v>322</v>
      </c>
      <c r="T76">
        <v>0</v>
      </c>
      <c r="V76">
        <v>0</v>
      </c>
      <c r="W76" t="s">
        <v>168</v>
      </c>
    </row>
    <row r="77" spans="1:23" x14ac:dyDescent="0.25">
      <c r="H77">
        <v>400</v>
      </c>
    </row>
    <row r="78" spans="1:23" x14ac:dyDescent="0.25">
      <c r="A78">
        <v>36</v>
      </c>
      <c r="B78">
        <v>1802</v>
      </c>
      <c r="C78" t="s">
        <v>169</v>
      </c>
      <c r="D78" t="s">
        <v>170</v>
      </c>
      <c r="E78" t="s">
        <v>171</v>
      </c>
      <c r="F78" t="s">
        <v>172</v>
      </c>
      <c r="G78" t="str">
        <f>"00209933"</f>
        <v>00209933</v>
      </c>
      <c r="H78" t="s">
        <v>173</v>
      </c>
      <c r="I78">
        <v>0</v>
      </c>
      <c r="J78">
        <v>50</v>
      </c>
      <c r="K78">
        <v>0</v>
      </c>
      <c r="L78">
        <v>0</v>
      </c>
      <c r="M78">
        <v>70</v>
      </c>
      <c r="N78">
        <v>0</v>
      </c>
      <c r="O78">
        <v>0</v>
      </c>
      <c r="P78">
        <v>50</v>
      </c>
      <c r="Q78">
        <v>0</v>
      </c>
      <c r="R78">
        <v>31</v>
      </c>
      <c r="S78">
        <v>217</v>
      </c>
      <c r="T78">
        <v>0</v>
      </c>
      <c r="V78">
        <v>0</v>
      </c>
      <c r="W78" t="s">
        <v>174</v>
      </c>
    </row>
    <row r="79" spans="1:23" x14ac:dyDescent="0.25">
      <c r="H79" t="s">
        <v>58</v>
      </c>
    </row>
    <row r="80" spans="1:23" x14ac:dyDescent="0.25">
      <c r="A80">
        <v>37</v>
      </c>
      <c r="B80">
        <v>1819</v>
      </c>
      <c r="C80" t="s">
        <v>175</v>
      </c>
      <c r="D80" t="s">
        <v>176</v>
      </c>
      <c r="E80" t="s">
        <v>42</v>
      </c>
      <c r="F80" t="s">
        <v>177</v>
      </c>
      <c r="G80" t="str">
        <f>"00108663"</f>
        <v>00108663</v>
      </c>
      <c r="H80">
        <v>825</v>
      </c>
      <c r="I80">
        <v>0</v>
      </c>
      <c r="J80">
        <v>50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40</v>
      </c>
      <c r="S80">
        <v>280</v>
      </c>
      <c r="T80">
        <v>0</v>
      </c>
      <c r="V80">
        <v>0</v>
      </c>
      <c r="W80">
        <v>1155</v>
      </c>
    </row>
    <row r="81" spans="1:23" x14ac:dyDescent="0.25">
      <c r="H81">
        <v>400</v>
      </c>
    </row>
    <row r="82" spans="1:23" x14ac:dyDescent="0.25">
      <c r="A82">
        <v>38</v>
      </c>
      <c r="B82">
        <v>1727</v>
      </c>
      <c r="C82" t="s">
        <v>178</v>
      </c>
      <c r="D82" t="s">
        <v>179</v>
      </c>
      <c r="E82" t="s">
        <v>65</v>
      </c>
      <c r="F82" t="s">
        <v>180</v>
      </c>
      <c r="G82" t="str">
        <f>"00217107"</f>
        <v>00217107</v>
      </c>
      <c r="H82" t="s">
        <v>149</v>
      </c>
      <c r="I82">
        <v>150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v>0</v>
      </c>
      <c r="W82" t="s">
        <v>181</v>
      </c>
    </row>
    <row r="83" spans="1:23" x14ac:dyDescent="0.25">
      <c r="H83">
        <v>400</v>
      </c>
    </row>
    <row r="84" spans="1:23" x14ac:dyDescent="0.25">
      <c r="A84">
        <v>39</v>
      </c>
      <c r="B84">
        <v>1706</v>
      </c>
      <c r="C84" t="s">
        <v>182</v>
      </c>
      <c r="D84" t="s">
        <v>99</v>
      </c>
      <c r="E84" t="s">
        <v>89</v>
      </c>
      <c r="F84" t="s">
        <v>183</v>
      </c>
      <c r="G84" t="str">
        <f>"201402009085"</f>
        <v>201402009085</v>
      </c>
      <c r="H84" t="s">
        <v>56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15</v>
      </c>
      <c r="S84">
        <v>105</v>
      </c>
      <c r="T84">
        <v>0</v>
      </c>
      <c r="V84">
        <v>0</v>
      </c>
      <c r="W84" t="s">
        <v>184</v>
      </c>
    </row>
    <row r="85" spans="1:23" x14ac:dyDescent="0.25">
      <c r="H85" t="s">
        <v>58</v>
      </c>
    </row>
    <row r="86" spans="1:23" x14ac:dyDescent="0.25">
      <c r="A86">
        <v>40</v>
      </c>
      <c r="B86">
        <v>273</v>
      </c>
      <c r="C86" t="s">
        <v>185</v>
      </c>
      <c r="D86" t="s">
        <v>26</v>
      </c>
      <c r="E86" t="s">
        <v>33</v>
      </c>
      <c r="F86" t="s">
        <v>186</v>
      </c>
      <c r="G86" t="str">
        <f>"00216426"</f>
        <v>00216426</v>
      </c>
      <c r="H86" t="s">
        <v>187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49</v>
      </c>
      <c r="S86">
        <v>343</v>
      </c>
      <c r="T86">
        <v>0</v>
      </c>
      <c r="V86">
        <v>0</v>
      </c>
      <c r="W86" t="s">
        <v>188</v>
      </c>
    </row>
    <row r="87" spans="1:23" x14ac:dyDescent="0.25">
      <c r="H87">
        <v>400</v>
      </c>
    </row>
    <row r="88" spans="1:23" x14ac:dyDescent="0.25">
      <c r="A88">
        <v>41</v>
      </c>
      <c r="B88">
        <v>1112</v>
      </c>
      <c r="C88" t="s">
        <v>189</v>
      </c>
      <c r="D88" t="s">
        <v>137</v>
      </c>
      <c r="E88" t="s">
        <v>190</v>
      </c>
      <c r="F88" t="s">
        <v>191</v>
      </c>
      <c r="G88" t="str">
        <f>"00141068"</f>
        <v>00141068</v>
      </c>
      <c r="H88">
        <v>880</v>
      </c>
      <c r="I88">
        <v>150</v>
      </c>
      <c r="J88">
        <v>30</v>
      </c>
      <c r="K88">
        <v>30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0</v>
      </c>
      <c r="W88">
        <v>1090</v>
      </c>
    </row>
    <row r="89" spans="1:23" x14ac:dyDescent="0.25">
      <c r="H89">
        <v>400</v>
      </c>
    </row>
    <row r="90" spans="1:23" x14ac:dyDescent="0.25">
      <c r="A90">
        <v>42</v>
      </c>
      <c r="B90">
        <v>1843</v>
      </c>
      <c r="C90" t="s">
        <v>192</v>
      </c>
      <c r="D90" t="s">
        <v>99</v>
      </c>
      <c r="E90" t="s">
        <v>42</v>
      </c>
      <c r="F90" t="s">
        <v>193</v>
      </c>
      <c r="G90" t="str">
        <f>"00218016"</f>
        <v>00218016</v>
      </c>
      <c r="H90" t="s">
        <v>194</v>
      </c>
      <c r="I90">
        <v>0</v>
      </c>
      <c r="J90">
        <v>70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0</v>
      </c>
      <c r="W90" t="s">
        <v>195</v>
      </c>
    </row>
    <row r="91" spans="1:23" x14ac:dyDescent="0.25">
      <c r="H91">
        <v>400</v>
      </c>
    </row>
    <row r="92" spans="1:23" x14ac:dyDescent="0.25">
      <c r="A92">
        <v>43</v>
      </c>
      <c r="B92">
        <v>1756</v>
      </c>
      <c r="C92" t="s">
        <v>196</v>
      </c>
      <c r="D92" t="s">
        <v>197</v>
      </c>
      <c r="E92" t="s">
        <v>198</v>
      </c>
      <c r="F92" t="s">
        <v>199</v>
      </c>
      <c r="G92" t="str">
        <f>"201406006142"</f>
        <v>201406006142</v>
      </c>
      <c r="H92">
        <v>693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30</v>
      </c>
      <c r="S92">
        <v>210</v>
      </c>
      <c r="T92">
        <v>0</v>
      </c>
      <c r="V92">
        <v>1</v>
      </c>
      <c r="W92">
        <v>1083</v>
      </c>
    </row>
    <row r="93" spans="1:23" x14ac:dyDescent="0.25">
      <c r="H93">
        <v>400</v>
      </c>
    </row>
    <row r="94" spans="1:23" x14ac:dyDescent="0.25">
      <c r="A94">
        <v>44</v>
      </c>
      <c r="B94">
        <v>152</v>
      </c>
      <c r="C94" t="s">
        <v>200</v>
      </c>
      <c r="D94" t="s">
        <v>65</v>
      </c>
      <c r="E94" t="s">
        <v>122</v>
      </c>
      <c r="F94" t="s">
        <v>201</v>
      </c>
      <c r="G94" t="str">
        <f>"00217604"</f>
        <v>00217604</v>
      </c>
      <c r="H94" t="s">
        <v>202</v>
      </c>
      <c r="I94">
        <v>150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24</v>
      </c>
      <c r="S94">
        <v>168</v>
      </c>
      <c r="T94">
        <v>0</v>
      </c>
      <c r="V94">
        <v>0</v>
      </c>
      <c r="W94" t="s">
        <v>203</v>
      </c>
    </row>
    <row r="95" spans="1:23" x14ac:dyDescent="0.25">
      <c r="H95">
        <v>400</v>
      </c>
    </row>
    <row r="96" spans="1:23" x14ac:dyDescent="0.25">
      <c r="A96">
        <v>45</v>
      </c>
      <c r="B96">
        <v>1385</v>
      </c>
      <c r="C96" t="s">
        <v>204</v>
      </c>
      <c r="D96" t="s">
        <v>32</v>
      </c>
      <c r="E96" t="s">
        <v>80</v>
      </c>
      <c r="F96" t="s">
        <v>205</v>
      </c>
      <c r="G96" t="str">
        <f>"201506004298"</f>
        <v>201506004298</v>
      </c>
      <c r="H96">
        <v>737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41</v>
      </c>
      <c r="S96">
        <v>287</v>
      </c>
      <c r="T96">
        <v>0</v>
      </c>
      <c r="V96">
        <v>0</v>
      </c>
      <c r="W96">
        <v>1054</v>
      </c>
    </row>
    <row r="97" spans="1:23" x14ac:dyDescent="0.25">
      <c r="H97">
        <v>400</v>
      </c>
    </row>
    <row r="98" spans="1:23" x14ac:dyDescent="0.25">
      <c r="A98">
        <v>46</v>
      </c>
      <c r="B98">
        <v>1705</v>
      </c>
      <c r="C98" t="s">
        <v>206</v>
      </c>
      <c r="D98" t="s">
        <v>207</v>
      </c>
      <c r="E98" t="s">
        <v>208</v>
      </c>
      <c r="F98" t="s">
        <v>209</v>
      </c>
      <c r="G98" t="str">
        <f>"00216388"</f>
        <v>00216388</v>
      </c>
      <c r="H98" t="s">
        <v>56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3</v>
      </c>
      <c r="S98">
        <v>21</v>
      </c>
      <c r="T98">
        <v>0</v>
      </c>
      <c r="V98">
        <v>0</v>
      </c>
      <c r="W98" t="s">
        <v>210</v>
      </c>
    </row>
    <row r="99" spans="1:23" x14ac:dyDescent="0.25">
      <c r="H99">
        <v>400</v>
      </c>
    </row>
    <row r="100" spans="1:23" x14ac:dyDescent="0.25">
      <c r="A100">
        <v>47</v>
      </c>
      <c r="B100">
        <v>100</v>
      </c>
      <c r="C100" t="s">
        <v>211</v>
      </c>
      <c r="D100" t="s">
        <v>212</v>
      </c>
      <c r="E100" t="s">
        <v>42</v>
      </c>
      <c r="F100" t="s">
        <v>213</v>
      </c>
      <c r="G100" t="str">
        <f>"00217742"</f>
        <v>00217742</v>
      </c>
      <c r="H100">
        <v>869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17</v>
      </c>
      <c r="S100">
        <v>119</v>
      </c>
      <c r="T100">
        <v>0</v>
      </c>
      <c r="V100">
        <v>1</v>
      </c>
      <c r="W100">
        <v>1018</v>
      </c>
    </row>
    <row r="101" spans="1:23" x14ac:dyDescent="0.25">
      <c r="H101">
        <v>400</v>
      </c>
    </row>
    <row r="102" spans="1:23" x14ac:dyDescent="0.25">
      <c r="A102">
        <v>48</v>
      </c>
      <c r="B102">
        <v>849</v>
      </c>
      <c r="C102" t="s">
        <v>214</v>
      </c>
      <c r="D102" t="s">
        <v>215</v>
      </c>
      <c r="E102" t="s">
        <v>54</v>
      </c>
      <c r="F102" t="s">
        <v>216</v>
      </c>
      <c r="G102" t="str">
        <f>"00029258"</f>
        <v>00029258</v>
      </c>
      <c r="H102">
        <v>825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21</v>
      </c>
      <c r="S102">
        <v>147</v>
      </c>
      <c r="T102">
        <v>0</v>
      </c>
      <c r="V102">
        <v>1</v>
      </c>
      <c r="W102">
        <v>1002</v>
      </c>
    </row>
    <row r="103" spans="1:23" x14ac:dyDescent="0.25">
      <c r="H103">
        <v>400</v>
      </c>
    </row>
    <row r="104" spans="1:23" x14ac:dyDescent="0.25">
      <c r="A104">
        <v>49</v>
      </c>
      <c r="B104">
        <v>513</v>
      </c>
      <c r="C104" t="s">
        <v>217</v>
      </c>
      <c r="D104" t="s">
        <v>140</v>
      </c>
      <c r="E104" t="s">
        <v>218</v>
      </c>
      <c r="F104" t="s">
        <v>219</v>
      </c>
      <c r="G104" t="str">
        <f>"00205797"</f>
        <v>00205797</v>
      </c>
      <c r="H104">
        <v>803</v>
      </c>
      <c r="I104">
        <v>0</v>
      </c>
      <c r="J104">
        <v>70</v>
      </c>
      <c r="K104">
        <v>50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11</v>
      </c>
      <c r="S104">
        <v>77</v>
      </c>
      <c r="T104">
        <v>0</v>
      </c>
      <c r="V104">
        <v>0</v>
      </c>
      <c r="W104">
        <v>1000</v>
      </c>
    </row>
    <row r="105" spans="1:23" x14ac:dyDescent="0.25">
      <c r="H105" t="s">
        <v>58</v>
      </c>
    </row>
    <row r="106" spans="1:23" x14ac:dyDescent="0.25">
      <c r="A106">
        <v>50</v>
      </c>
      <c r="B106">
        <v>1283</v>
      </c>
      <c r="C106" t="s">
        <v>220</v>
      </c>
      <c r="D106" t="s">
        <v>137</v>
      </c>
      <c r="E106" t="s">
        <v>141</v>
      </c>
      <c r="F106" t="s">
        <v>221</v>
      </c>
      <c r="G106" t="str">
        <f>"00198290"</f>
        <v>00198290</v>
      </c>
      <c r="H106" t="s">
        <v>222</v>
      </c>
      <c r="I106">
        <v>0</v>
      </c>
      <c r="J106">
        <v>70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0</v>
      </c>
      <c r="W106" t="s">
        <v>223</v>
      </c>
    </row>
    <row r="107" spans="1:23" x14ac:dyDescent="0.25">
      <c r="H107">
        <v>400</v>
      </c>
    </row>
    <row r="108" spans="1:23" x14ac:dyDescent="0.25">
      <c r="A108">
        <v>51</v>
      </c>
      <c r="B108">
        <v>1917</v>
      </c>
      <c r="C108" t="s">
        <v>224</v>
      </c>
      <c r="D108" t="s">
        <v>225</v>
      </c>
      <c r="E108" t="s">
        <v>122</v>
      </c>
      <c r="F108" t="s">
        <v>226</v>
      </c>
      <c r="G108" t="str">
        <f>"00157377"</f>
        <v>00157377</v>
      </c>
      <c r="H108">
        <v>605</v>
      </c>
      <c r="I108">
        <v>150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27</v>
      </c>
      <c r="S108">
        <v>189</v>
      </c>
      <c r="T108">
        <v>0</v>
      </c>
      <c r="V108">
        <v>2</v>
      </c>
      <c r="W108">
        <v>974</v>
      </c>
    </row>
    <row r="109" spans="1:23" x14ac:dyDescent="0.25">
      <c r="H109">
        <v>400</v>
      </c>
    </row>
    <row r="110" spans="1:23" x14ac:dyDescent="0.25">
      <c r="A110">
        <v>52</v>
      </c>
      <c r="B110">
        <v>1587</v>
      </c>
      <c r="C110" t="s">
        <v>227</v>
      </c>
      <c r="D110" t="s">
        <v>228</v>
      </c>
      <c r="E110" t="s">
        <v>39</v>
      </c>
      <c r="F110" t="s">
        <v>229</v>
      </c>
      <c r="G110" t="str">
        <f>"00213110"</f>
        <v>00213110</v>
      </c>
      <c r="H110" t="s">
        <v>29</v>
      </c>
      <c r="I110">
        <v>0</v>
      </c>
      <c r="J110">
        <v>50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 t="s">
        <v>230</v>
      </c>
    </row>
    <row r="111" spans="1:23" x14ac:dyDescent="0.25">
      <c r="H111">
        <v>400</v>
      </c>
    </row>
    <row r="112" spans="1:23" x14ac:dyDescent="0.25">
      <c r="A112">
        <v>53</v>
      </c>
      <c r="B112">
        <v>49</v>
      </c>
      <c r="C112" t="s">
        <v>231</v>
      </c>
      <c r="D112" t="s">
        <v>232</v>
      </c>
      <c r="E112" t="s">
        <v>233</v>
      </c>
      <c r="F112" t="s">
        <v>234</v>
      </c>
      <c r="G112" t="str">
        <f>"00215617"</f>
        <v>00215617</v>
      </c>
      <c r="H112" t="s">
        <v>235</v>
      </c>
      <c r="I112">
        <v>0</v>
      </c>
      <c r="J112">
        <v>70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1</v>
      </c>
      <c r="W112" t="s">
        <v>236</v>
      </c>
    </row>
    <row r="113" spans="1:23" x14ac:dyDescent="0.25">
      <c r="H113">
        <v>400</v>
      </c>
    </row>
    <row r="114" spans="1:23" x14ac:dyDescent="0.25">
      <c r="A114">
        <v>54</v>
      </c>
      <c r="B114">
        <v>237</v>
      </c>
      <c r="C114" t="s">
        <v>115</v>
      </c>
      <c r="D114" t="s">
        <v>140</v>
      </c>
      <c r="E114" t="s">
        <v>237</v>
      </c>
      <c r="F114" t="s">
        <v>238</v>
      </c>
      <c r="G114" t="str">
        <f>"201203000057"</f>
        <v>201203000057</v>
      </c>
      <c r="H114">
        <v>803</v>
      </c>
      <c r="I114">
        <v>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11</v>
      </c>
      <c r="S114">
        <v>77</v>
      </c>
      <c r="T114">
        <v>0</v>
      </c>
      <c r="V114">
        <v>2</v>
      </c>
      <c r="W114">
        <v>930</v>
      </c>
    </row>
    <row r="115" spans="1:23" x14ac:dyDescent="0.25">
      <c r="H115">
        <v>400</v>
      </c>
    </row>
    <row r="116" spans="1:23" x14ac:dyDescent="0.25">
      <c r="A116">
        <v>55</v>
      </c>
      <c r="B116">
        <v>1443</v>
      </c>
      <c r="C116" t="s">
        <v>239</v>
      </c>
      <c r="D116" t="s">
        <v>54</v>
      </c>
      <c r="E116" t="s">
        <v>237</v>
      </c>
      <c r="F116" t="s">
        <v>240</v>
      </c>
      <c r="G116" t="str">
        <f>"00215419"</f>
        <v>00215419</v>
      </c>
      <c r="H116">
        <v>759</v>
      </c>
      <c r="I116">
        <v>0</v>
      </c>
      <c r="J116">
        <v>70</v>
      </c>
      <c r="K116">
        <v>30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10</v>
      </c>
      <c r="S116">
        <v>70</v>
      </c>
      <c r="T116">
        <v>0</v>
      </c>
      <c r="V116">
        <v>0</v>
      </c>
      <c r="W116">
        <v>929</v>
      </c>
    </row>
    <row r="117" spans="1:23" x14ac:dyDescent="0.25">
      <c r="H117">
        <v>400</v>
      </c>
    </row>
    <row r="118" spans="1:23" x14ac:dyDescent="0.25">
      <c r="A118">
        <v>56</v>
      </c>
      <c r="B118">
        <v>1275</v>
      </c>
      <c r="C118" t="s">
        <v>241</v>
      </c>
      <c r="D118" t="s">
        <v>242</v>
      </c>
      <c r="E118" t="s">
        <v>68</v>
      </c>
      <c r="F118" t="s">
        <v>243</v>
      </c>
      <c r="G118" t="str">
        <f>"00154062"</f>
        <v>00154062</v>
      </c>
      <c r="H118" t="s">
        <v>167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38</v>
      </c>
      <c r="S118">
        <v>266</v>
      </c>
      <c r="T118">
        <v>0</v>
      </c>
      <c r="V118">
        <v>0</v>
      </c>
      <c r="W118" t="s">
        <v>244</v>
      </c>
    </row>
    <row r="119" spans="1:23" x14ac:dyDescent="0.25">
      <c r="H119">
        <v>400</v>
      </c>
    </row>
    <row r="120" spans="1:23" x14ac:dyDescent="0.25">
      <c r="A120">
        <v>57</v>
      </c>
      <c r="B120">
        <v>944</v>
      </c>
      <c r="C120" t="s">
        <v>245</v>
      </c>
      <c r="D120" t="s">
        <v>246</v>
      </c>
      <c r="E120" t="s">
        <v>68</v>
      </c>
      <c r="F120" t="s">
        <v>247</v>
      </c>
      <c r="G120" t="str">
        <f>"00115127"</f>
        <v>00115127</v>
      </c>
      <c r="H120">
        <v>660</v>
      </c>
      <c r="I120">
        <v>150</v>
      </c>
      <c r="J120">
        <v>70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5</v>
      </c>
      <c r="S120">
        <v>35</v>
      </c>
      <c r="T120">
        <v>0</v>
      </c>
      <c r="V120">
        <v>0</v>
      </c>
      <c r="W120">
        <v>915</v>
      </c>
    </row>
    <row r="121" spans="1:23" x14ac:dyDescent="0.25">
      <c r="H121">
        <v>400</v>
      </c>
    </row>
    <row r="122" spans="1:23" x14ac:dyDescent="0.25">
      <c r="A122">
        <v>58</v>
      </c>
      <c r="B122">
        <v>7</v>
      </c>
      <c r="C122" t="s">
        <v>248</v>
      </c>
      <c r="D122" t="s">
        <v>249</v>
      </c>
      <c r="E122" t="s">
        <v>61</v>
      </c>
      <c r="F122" t="s">
        <v>250</v>
      </c>
      <c r="G122" t="str">
        <f>"201402006944"</f>
        <v>201402006944</v>
      </c>
      <c r="H122">
        <v>880</v>
      </c>
      <c r="I122">
        <v>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V122">
        <v>0</v>
      </c>
      <c r="W122">
        <v>910</v>
      </c>
    </row>
    <row r="123" spans="1:23" x14ac:dyDescent="0.25">
      <c r="H123">
        <v>400</v>
      </c>
    </row>
    <row r="124" spans="1:23" x14ac:dyDescent="0.25">
      <c r="A124">
        <v>59</v>
      </c>
      <c r="B124">
        <v>468</v>
      </c>
      <c r="C124" t="s">
        <v>251</v>
      </c>
      <c r="D124" t="s">
        <v>137</v>
      </c>
      <c r="E124" t="s">
        <v>65</v>
      </c>
      <c r="F124" t="s">
        <v>252</v>
      </c>
      <c r="G124" t="str">
        <f>"00104697"</f>
        <v>00104697</v>
      </c>
      <c r="H124">
        <v>880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V124">
        <v>0</v>
      </c>
      <c r="W124">
        <v>910</v>
      </c>
    </row>
    <row r="125" spans="1:23" x14ac:dyDescent="0.25">
      <c r="H125">
        <v>400</v>
      </c>
    </row>
    <row r="126" spans="1:23" x14ac:dyDescent="0.25">
      <c r="A126">
        <v>60</v>
      </c>
      <c r="B126">
        <v>835</v>
      </c>
      <c r="C126" t="s">
        <v>253</v>
      </c>
      <c r="D126" t="s">
        <v>254</v>
      </c>
      <c r="E126" t="s">
        <v>33</v>
      </c>
      <c r="F126" t="s">
        <v>255</v>
      </c>
      <c r="G126" t="str">
        <f>"00215245"</f>
        <v>00215245</v>
      </c>
      <c r="H126">
        <v>891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v>2</v>
      </c>
      <c r="W126">
        <v>891</v>
      </c>
    </row>
    <row r="127" spans="1:23" x14ac:dyDescent="0.25">
      <c r="H127" t="s">
        <v>58</v>
      </c>
    </row>
    <row r="128" spans="1:23" x14ac:dyDescent="0.25">
      <c r="A128">
        <v>61</v>
      </c>
      <c r="B128">
        <v>421</v>
      </c>
      <c r="C128" t="s">
        <v>256</v>
      </c>
      <c r="D128" t="s">
        <v>257</v>
      </c>
      <c r="E128" t="s">
        <v>258</v>
      </c>
      <c r="F128" t="s">
        <v>259</v>
      </c>
      <c r="G128" t="str">
        <f>"00155746"</f>
        <v>00155746</v>
      </c>
      <c r="H128" t="s">
        <v>260</v>
      </c>
      <c r="I128">
        <v>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12</v>
      </c>
      <c r="S128">
        <v>84</v>
      </c>
      <c r="T128">
        <v>0</v>
      </c>
      <c r="V128">
        <v>1</v>
      </c>
      <c r="W128" t="s">
        <v>261</v>
      </c>
    </row>
    <row r="129" spans="1:23" x14ac:dyDescent="0.25">
      <c r="H129">
        <v>400</v>
      </c>
    </row>
    <row r="130" spans="1:23" x14ac:dyDescent="0.25">
      <c r="A130">
        <v>62</v>
      </c>
      <c r="B130">
        <v>1045</v>
      </c>
      <c r="C130" t="s">
        <v>262</v>
      </c>
      <c r="D130" t="s">
        <v>263</v>
      </c>
      <c r="E130" t="s">
        <v>264</v>
      </c>
      <c r="F130" t="s">
        <v>265</v>
      </c>
      <c r="G130" t="str">
        <f>"00213095"</f>
        <v>00213095</v>
      </c>
      <c r="H130" t="s">
        <v>266</v>
      </c>
      <c r="I130">
        <v>0</v>
      </c>
      <c r="J130">
        <v>50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V130">
        <v>1</v>
      </c>
      <c r="W130" t="s">
        <v>267</v>
      </c>
    </row>
    <row r="131" spans="1:23" x14ac:dyDescent="0.25">
      <c r="H131">
        <v>400</v>
      </c>
    </row>
    <row r="132" spans="1:23" x14ac:dyDescent="0.25">
      <c r="A132">
        <v>63</v>
      </c>
      <c r="B132">
        <v>335</v>
      </c>
      <c r="C132" t="s">
        <v>268</v>
      </c>
      <c r="D132" t="s">
        <v>269</v>
      </c>
      <c r="E132" t="s">
        <v>270</v>
      </c>
      <c r="F132" t="s">
        <v>271</v>
      </c>
      <c r="G132" t="str">
        <f>"00148135"</f>
        <v>00148135</v>
      </c>
      <c r="H132">
        <v>638</v>
      </c>
      <c r="I132">
        <v>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15</v>
      </c>
      <c r="S132">
        <v>105</v>
      </c>
      <c r="T132">
        <v>0</v>
      </c>
      <c r="V132">
        <v>0</v>
      </c>
      <c r="W132">
        <v>773</v>
      </c>
    </row>
    <row r="133" spans="1:23" x14ac:dyDescent="0.25">
      <c r="H133">
        <v>400</v>
      </c>
    </row>
    <row r="134" spans="1:23" x14ac:dyDescent="0.25">
      <c r="A134">
        <v>64</v>
      </c>
      <c r="B134">
        <v>779</v>
      </c>
      <c r="C134" t="s">
        <v>272</v>
      </c>
      <c r="D134" t="s">
        <v>273</v>
      </c>
      <c r="E134" t="s">
        <v>65</v>
      </c>
      <c r="F134" t="s">
        <v>274</v>
      </c>
      <c r="G134" t="str">
        <f>"00212329"</f>
        <v>00212329</v>
      </c>
      <c r="H134" t="s">
        <v>275</v>
      </c>
      <c r="I134">
        <v>0</v>
      </c>
      <c r="J134">
        <v>30</v>
      </c>
      <c r="K134">
        <v>30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V134">
        <v>0</v>
      </c>
      <c r="W134" t="s">
        <v>276</v>
      </c>
    </row>
    <row r="135" spans="1:23" x14ac:dyDescent="0.25">
      <c r="H135">
        <v>400</v>
      </c>
    </row>
    <row r="136" spans="1:23" x14ac:dyDescent="0.25">
      <c r="A136">
        <v>65</v>
      </c>
      <c r="B136">
        <v>981</v>
      </c>
      <c r="C136" t="s">
        <v>277</v>
      </c>
      <c r="D136" t="s">
        <v>38</v>
      </c>
      <c r="E136" t="s">
        <v>237</v>
      </c>
      <c r="F136" t="s">
        <v>278</v>
      </c>
      <c r="G136" t="str">
        <f>"00218045"</f>
        <v>00218045</v>
      </c>
      <c r="H136" t="s">
        <v>119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v>0</v>
      </c>
      <c r="W136" t="s">
        <v>279</v>
      </c>
    </row>
    <row r="137" spans="1:23" x14ac:dyDescent="0.25">
      <c r="H137">
        <v>400</v>
      </c>
    </row>
    <row r="138" spans="1:23" x14ac:dyDescent="0.25">
      <c r="A138">
        <v>66</v>
      </c>
      <c r="B138">
        <v>797</v>
      </c>
      <c r="C138" t="s">
        <v>280</v>
      </c>
      <c r="D138" t="s">
        <v>281</v>
      </c>
      <c r="E138" t="s">
        <v>89</v>
      </c>
      <c r="F138" t="s">
        <v>282</v>
      </c>
      <c r="G138" t="str">
        <f>"00176549"</f>
        <v>00176549</v>
      </c>
      <c r="H138" t="s">
        <v>283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6</v>
      </c>
      <c r="S138">
        <v>42</v>
      </c>
      <c r="T138">
        <v>0</v>
      </c>
      <c r="V138">
        <v>0</v>
      </c>
      <c r="W138" t="s">
        <v>284</v>
      </c>
    </row>
    <row r="139" spans="1:23" x14ac:dyDescent="0.25">
      <c r="H139">
        <v>400</v>
      </c>
    </row>
    <row r="140" spans="1:23" x14ac:dyDescent="0.25">
      <c r="A140">
        <v>67</v>
      </c>
      <c r="B140">
        <v>1266</v>
      </c>
      <c r="C140" t="s">
        <v>285</v>
      </c>
      <c r="D140" t="s">
        <v>286</v>
      </c>
      <c r="E140" t="s">
        <v>54</v>
      </c>
      <c r="F140" t="s">
        <v>287</v>
      </c>
      <c r="G140" t="str">
        <f>"201507001983"</f>
        <v>201507001983</v>
      </c>
      <c r="H140" t="s">
        <v>283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v>1</v>
      </c>
      <c r="W140" t="s">
        <v>288</v>
      </c>
    </row>
    <row r="141" spans="1:23" x14ac:dyDescent="0.25">
      <c r="H141" t="s">
        <v>289</v>
      </c>
    </row>
    <row r="142" spans="1:23" x14ac:dyDescent="0.25">
      <c r="A142">
        <v>68</v>
      </c>
      <c r="B142">
        <v>1287</v>
      </c>
      <c r="C142" t="s">
        <v>290</v>
      </c>
      <c r="D142" t="s">
        <v>291</v>
      </c>
      <c r="E142" t="s">
        <v>20</v>
      </c>
      <c r="F142" t="s">
        <v>292</v>
      </c>
      <c r="G142" t="str">
        <f>"00143841"</f>
        <v>00143841</v>
      </c>
      <c r="H142" t="s">
        <v>167</v>
      </c>
      <c r="I142">
        <v>0</v>
      </c>
      <c r="J142">
        <v>30</v>
      </c>
      <c r="K142">
        <v>30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V142">
        <v>0</v>
      </c>
      <c r="W142" t="s">
        <v>293</v>
      </c>
    </row>
    <row r="143" spans="1:23" x14ac:dyDescent="0.25">
      <c r="H143" t="s">
        <v>58</v>
      </c>
    </row>
    <row r="145" spans="1:1" x14ac:dyDescent="0.25">
      <c r="A145" t="s">
        <v>294</v>
      </c>
    </row>
    <row r="146" spans="1:1" x14ac:dyDescent="0.25">
      <c r="A146" t="s">
        <v>295</v>
      </c>
    </row>
    <row r="147" spans="1:1" x14ac:dyDescent="0.25">
      <c r="A147" t="s">
        <v>296</v>
      </c>
    </row>
    <row r="148" spans="1:1" x14ac:dyDescent="0.25">
      <c r="A148" t="s">
        <v>297</v>
      </c>
    </row>
    <row r="149" spans="1:1" x14ac:dyDescent="0.25">
      <c r="A149" t="s">
        <v>298</v>
      </c>
    </row>
    <row r="150" spans="1:1" x14ac:dyDescent="0.25">
      <c r="A150" t="s">
        <v>299</v>
      </c>
    </row>
    <row r="151" spans="1:1" x14ac:dyDescent="0.25">
      <c r="A151" t="s">
        <v>300</v>
      </c>
    </row>
    <row r="152" spans="1:1" x14ac:dyDescent="0.25">
      <c r="A152" t="s">
        <v>301</v>
      </c>
    </row>
    <row r="153" spans="1:1" x14ac:dyDescent="0.25">
      <c r="A153" t="s">
        <v>302</v>
      </c>
    </row>
    <row r="154" spans="1:1" x14ac:dyDescent="0.25">
      <c r="A154" t="s">
        <v>303</v>
      </c>
    </row>
    <row r="155" spans="1:1" x14ac:dyDescent="0.25">
      <c r="A155" t="s">
        <v>304</v>
      </c>
    </row>
    <row r="156" spans="1:1" x14ac:dyDescent="0.25">
      <c r="A156" t="s">
        <v>305</v>
      </c>
    </row>
    <row r="157" spans="1:1" x14ac:dyDescent="0.25">
      <c r="A157" t="s">
        <v>306</v>
      </c>
    </row>
    <row r="158" spans="1:1" x14ac:dyDescent="0.25">
      <c r="A158" t="s">
        <v>307</v>
      </c>
    </row>
    <row r="159" spans="1:1" x14ac:dyDescent="0.25">
      <c r="A159" t="s">
        <v>308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2018-10-17T09:56:47Z</dcterms:created>
  <dcterms:modified xsi:type="dcterms:W3CDTF">2018-10-17T09:56:47Z</dcterms:modified>
</cp:coreProperties>
</file>